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evaleung/Library/CloudStorage/GoogleDrive-evaleung@asana.com/Shared drives/Investor Relations/Earnings/Supplemental data/"/>
    </mc:Choice>
  </mc:AlternateContent>
  <xr:revisionPtr revIDLastSave="0" documentId="8_{0244A967-C11F-EE4D-AC04-63057DEA98B4}" xr6:coauthVersionLast="47" xr6:coauthVersionMax="47" xr10:uidLastSave="{00000000-0000-0000-0000-000000000000}"/>
  <bookViews>
    <workbookView xWindow="19800" yWindow="4640" windowWidth="28800" windowHeight="15800" xr2:uid="{00000000-000D-0000-FFFF-FFFF00000000}"/>
  </bookViews>
  <sheets>
    <sheet name="GAAP P&amp;L" sheetId="1" r:id="rId1"/>
    <sheet name="Sheet3" sheetId="2" state="hidden" r:id="rId2"/>
    <sheet name="GAAP to NG Recon " sheetId="3" r:id="rId3"/>
    <sheet name="GAAP to NG Recon" sheetId="4" state="hidden" r:id="rId4"/>
    <sheet name="Copy of Balance Sheets" sheetId="5" state="hidden" r:id="rId5"/>
    <sheet name="Selected Financial Highlights" sheetId="6" r:id="rId6"/>
    <sheet name="Cash Flow_Original DO NOT USE" sheetId="7" state="hidden" r:id="rId7"/>
    <sheet name="Q221 Pre-Close YTD 4 Quarters" sheetId="8" state="hidden" r:id="rId8"/>
    <sheet name="Q221 Pre-Close Q3 and Q4 Compa" sheetId="9" state="hidden" r:id="rId9"/>
  </sheets>
  <definedNames>
    <definedName name="_xlnm.Print_Area" localSheetId="2">'GAAP to NG Recon '!$A$1:$G$79</definedName>
    <definedName name="Z_17F2E818_2F58_F544_A1D2_F3437437E4D8_.wvu.Cols" localSheetId="6" hidden="1">'Cash Flow_Original DO NOT USE'!$P:$R</definedName>
    <definedName name="Z_17F2E818_2F58_F544_A1D2_F3437437E4D8_.wvu.Cols" localSheetId="4" hidden="1">'Copy of Balance Sheets'!$N:$P</definedName>
    <definedName name="Z_17F2E818_2F58_F544_A1D2_F3437437E4D8_.wvu.Cols" localSheetId="3" hidden="1">'GAAP to NG Recon'!$L:$L</definedName>
    <definedName name="Z_17F2E818_2F58_F544_A1D2_F3437437E4D8_.wvu.PrintArea" localSheetId="2" hidden="1">'GAAP to NG Recon '!$A$1:$C$79</definedName>
    <definedName name="Z_17F2E818_2F58_F544_A1D2_F3437437E4D8_.wvu.Rows" localSheetId="2" hidden="1">'GAAP to NG Recon '!$35:$35,'GAAP to NG Recon '!$58:$58</definedName>
    <definedName name="Z_17F2E818_2F58_F544_A1D2_F3437437E4D8_.wvu.Rows" localSheetId="8" hidden="1">'Q221 Pre-Close Q3 and Q4 Compa'!$35:$48</definedName>
  </definedNames>
  <calcPr calcId="191029"/>
  <customWorkbookViews>
    <customWorkbookView name="Microsoft Office User - Personal View" guid="{17F2E818-2F58-F544-A1D2-F3437437E4D8}" mergeInterval="0" personalView="1" xWindow="765" yWindow="157" windowWidth="1613" windowHeight="79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3" roundtripDataSignature="AMtx7mgbYr5wycItu0viyOYTban61OSjkQ=="/>
    </ext>
  </extLst>
</workbook>
</file>

<file path=xl/calcChain.xml><?xml version="1.0" encoding="utf-8"?>
<calcChain xmlns="http://schemas.openxmlformats.org/spreadsheetml/2006/main">
  <c r="D20" i="3" l="1"/>
  <c r="A47" i="9"/>
  <c r="A46" i="9"/>
  <c r="A45" i="9"/>
  <c r="A44" i="9"/>
  <c r="A43" i="9"/>
  <c r="E42" i="9"/>
  <c r="G42" i="9" s="1"/>
  <c r="A42" i="9"/>
  <c r="E41" i="9"/>
  <c r="A41" i="9"/>
  <c r="F40" i="9"/>
  <c r="C40" i="9"/>
  <c r="A40" i="9"/>
  <c r="G39" i="9"/>
  <c r="E39" i="9"/>
  <c r="A39" i="9"/>
  <c r="G38" i="9"/>
  <c r="E38" i="9"/>
  <c r="B38" i="9"/>
  <c r="D38" i="9" s="1"/>
  <c r="A38" i="9"/>
  <c r="E37" i="9"/>
  <c r="G37" i="9" s="1"/>
  <c r="B37" i="9"/>
  <c r="D37" i="9" s="1"/>
  <c r="A37" i="9"/>
  <c r="E36" i="9"/>
  <c r="E40" i="9" s="1"/>
  <c r="A36" i="9"/>
  <c r="E35" i="9"/>
  <c r="A35" i="9"/>
  <c r="E34" i="9"/>
  <c r="A34" i="9"/>
  <c r="I33" i="9"/>
  <c r="F33" i="9"/>
  <c r="C33" i="9"/>
  <c r="A33" i="9"/>
  <c r="H32" i="9"/>
  <c r="J32" i="9" s="1"/>
  <c r="E32" i="9"/>
  <c r="G32" i="9" s="1"/>
  <c r="A32" i="9"/>
  <c r="H31" i="9"/>
  <c r="J31" i="9" s="1"/>
  <c r="E31" i="9"/>
  <c r="G31" i="9" s="1"/>
  <c r="A31" i="9"/>
  <c r="J30" i="9"/>
  <c r="H30" i="9"/>
  <c r="E30" i="9"/>
  <c r="G30" i="9" s="1"/>
  <c r="A30" i="9"/>
  <c r="H29" i="9"/>
  <c r="J29" i="9" s="1"/>
  <c r="E29" i="9"/>
  <c r="G29" i="9" s="1"/>
  <c r="A29" i="9"/>
  <c r="H28" i="9"/>
  <c r="H33" i="9" s="1"/>
  <c r="G28" i="9"/>
  <c r="E28" i="9"/>
  <c r="A28" i="9"/>
  <c r="E27" i="9"/>
  <c r="A27" i="9"/>
  <c r="E26" i="9"/>
  <c r="A26" i="9"/>
  <c r="I25" i="9"/>
  <c r="F25" i="9"/>
  <c r="C25" i="9"/>
  <c r="A25" i="9"/>
  <c r="H24" i="9"/>
  <c r="J24" i="9" s="1"/>
  <c r="G24" i="9"/>
  <c r="E24" i="9"/>
  <c r="B24" i="9"/>
  <c r="D24" i="9" s="1"/>
  <c r="A24" i="9"/>
  <c r="H23" i="9"/>
  <c r="J23" i="9" s="1"/>
  <c r="E23" i="9"/>
  <c r="G23" i="9" s="1"/>
  <c r="B23" i="9"/>
  <c r="D23" i="9" s="1"/>
  <c r="A23" i="9"/>
  <c r="H22" i="9"/>
  <c r="J22" i="9" s="1"/>
  <c r="E22" i="9"/>
  <c r="G22" i="9" s="1"/>
  <c r="A22" i="9"/>
  <c r="J21" i="9"/>
  <c r="H21" i="9"/>
  <c r="E21" i="9"/>
  <c r="G21" i="9" s="1"/>
  <c r="A21" i="9"/>
  <c r="H20" i="9"/>
  <c r="J20" i="9" s="1"/>
  <c r="E20" i="9"/>
  <c r="G20" i="9" s="1"/>
  <c r="A20" i="9"/>
  <c r="H19" i="9"/>
  <c r="J19" i="9" s="1"/>
  <c r="G19" i="9"/>
  <c r="E19" i="9"/>
  <c r="A19" i="9"/>
  <c r="J18" i="9"/>
  <c r="H18" i="9"/>
  <c r="E18" i="9"/>
  <c r="G18" i="9" s="1"/>
  <c r="A18" i="9"/>
  <c r="H17" i="9"/>
  <c r="G17" i="9"/>
  <c r="E17" i="9"/>
  <c r="B17" i="9"/>
  <c r="D17" i="9" s="1"/>
  <c r="A17" i="9"/>
  <c r="H16" i="9"/>
  <c r="J16" i="9" s="1"/>
  <c r="E16" i="9"/>
  <c r="G16" i="9" s="1"/>
  <c r="B16" i="9"/>
  <c r="A16" i="9"/>
  <c r="J15" i="9"/>
  <c r="H15" i="9"/>
  <c r="E15" i="9"/>
  <c r="G15" i="9" s="1"/>
  <c r="B15" i="9"/>
  <c r="D15" i="9" s="1"/>
  <c r="A15" i="9"/>
  <c r="H14" i="9"/>
  <c r="J14" i="9" s="1"/>
  <c r="E14" i="9"/>
  <c r="G14" i="9" s="1"/>
  <c r="B14" i="9"/>
  <c r="D14" i="9" s="1"/>
  <c r="A14" i="9"/>
  <c r="H13" i="9"/>
  <c r="J13" i="9" s="1"/>
  <c r="G13" i="9"/>
  <c r="E13" i="9"/>
  <c r="B13" i="9"/>
  <c r="D13" i="9" s="1"/>
  <c r="A13" i="9"/>
  <c r="J12" i="9"/>
  <c r="H12" i="9"/>
  <c r="E12" i="9"/>
  <c r="G12" i="9" s="1"/>
  <c r="A12" i="9"/>
  <c r="H11" i="9"/>
  <c r="J11" i="9" s="1"/>
  <c r="E11" i="9"/>
  <c r="G11" i="9" s="1"/>
  <c r="D11" i="9"/>
  <c r="A11" i="9"/>
  <c r="J10" i="9"/>
  <c r="H10" i="9"/>
  <c r="G10" i="9"/>
  <c r="E10" i="9"/>
  <c r="B10" i="9"/>
  <c r="D10" i="9" s="1"/>
  <c r="A10" i="9"/>
  <c r="H9" i="9"/>
  <c r="J9" i="9" s="1"/>
  <c r="E9" i="9"/>
  <c r="G9" i="9" s="1"/>
  <c r="A9" i="9"/>
  <c r="H8" i="9"/>
  <c r="J8" i="9" s="1"/>
  <c r="G8" i="9"/>
  <c r="E8" i="9"/>
  <c r="A8" i="9"/>
  <c r="J7" i="9"/>
  <c r="H7" i="9"/>
  <c r="E7" i="9"/>
  <c r="G7" i="9" s="1"/>
  <c r="B7" i="9"/>
  <c r="D7" i="9" s="1"/>
  <c r="A7" i="9"/>
  <c r="H6" i="9"/>
  <c r="G6" i="9"/>
  <c r="E6" i="9"/>
  <c r="A6" i="9"/>
  <c r="J5" i="9"/>
  <c r="H5" i="9"/>
  <c r="H25" i="9" s="1"/>
  <c r="G5" i="9"/>
  <c r="E5" i="9"/>
  <c r="E25" i="9" s="1"/>
  <c r="B5" i="9"/>
  <c r="A5" i="9"/>
  <c r="G47" i="8"/>
  <c r="B47" i="8"/>
  <c r="A47" i="8"/>
  <c r="J46" i="8"/>
  <c r="G46" i="8"/>
  <c r="I46" i="8" s="1"/>
  <c r="C46" i="9" s="1"/>
  <c r="E46" i="8"/>
  <c r="D46" i="8"/>
  <c r="B46" i="8"/>
  <c r="C46" i="8" s="1"/>
  <c r="H46" i="8" s="1"/>
  <c r="A46" i="8"/>
  <c r="H45" i="8"/>
  <c r="G45" i="8"/>
  <c r="B45" i="8"/>
  <c r="A45" i="8"/>
  <c r="A44" i="8"/>
  <c r="H43" i="8"/>
  <c r="B43" i="8"/>
  <c r="G43" i="8" s="1"/>
  <c r="A43" i="8"/>
  <c r="H42" i="8"/>
  <c r="G42" i="8"/>
  <c r="E42" i="8"/>
  <c r="D42" i="8"/>
  <c r="C42" i="8"/>
  <c r="B42" i="8"/>
  <c r="A42" i="8"/>
  <c r="H41" i="8"/>
  <c r="G41" i="8"/>
  <c r="B41" i="8"/>
  <c r="A41" i="8"/>
  <c r="J40" i="8"/>
  <c r="J44" i="8" s="1"/>
  <c r="B40" i="8"/>
  <c r="G40" i="8" s="1"/>
  <c r="A40" i="8"/>
  <c r="H39" i="8"/>
  <c r="D39" i="8"/>
  <c r="B39" i="9" s="1"/>
  <c r="D39" i="9" s="1"/>
  <c r="C39" i="8"/>
  <c r="B39" i="8"/>
  <c r="G39" i="8" s="1"/>
  <c r="A39" i="8"/>
  <c r="H38" i="8"/>
  <c r="G38" i="8"/>
  <c r="D38" i="8"/>
  <c r="C38" i="8"/>
  <c r="B38" i="8"/>
  <c r="A38" i="8"/>
  <c r="H37" i="8"/>
  <c r="G37" i="8"/>
  <c r="E37" i="8"/>
  <c r="D37" i="8"/>
  <c r="C37" i="8"/>
  <c r="B37" i="8"/>
  <c r="A37" i="8"/>
  <c r="H36" i="8"/>
  <c r="G36" i="8"/>
  <c r="D36" i="8"/>
  <c r="C36" i="8"/>
  <c r="B36" i="8"/>
  <c r="A36" i="8"/>
  <c r="H35" i="8"/>
  <c r="G35" i="8"/>
  <c r="B35" i="8"/>
  <c r="A35" i="8"/>
  <c r="H34" i="8"/>
  <c r="G34" i="8"/>
  <c r="B34" i="8"/>
  <c r="A34" i="8"/>
  <c r="J33" i="8"/>
  <c r="D33" i="8"/>
  <c r="A33" i="8"/>
  <c r="G32" i="8"/>
  <c r="E32" i="8"/>
  <c r="D32" i="8"/>
  <c r="B32" i="9" s="1"/>
  <c r="D32" i="9" s="1"/>
  <c r="C32" i="8"/>
  <c r="H32" i="8" s="1"/>
  <c r="B32" i="8"/>
  <c r="A32" i="8"/>
  <c r="E31" i="8"/>
  <c r="D31" i="8"/>
  <c r="B31" i="9" s="1"/>
  <c r="D31" i="9" s="1"/>
  <c r="C31" i="8"/>
  <c r="H31" i="8" s="1"/>
  <c r="B31" i="8"/>
  <c r="G31" i="8" s="1"/>
  <c r="A31" i="8"/>
  <c r="D30" i="8"/>
  <c r="B30" i="9" s="1"/>
  <c r="D30" i="9" s="1"/>
  <c r="C30" i="8"/>
  <c r="H30" i="8" s="1"/>
  <c r="B30" i="8"/>
  <c r="G30" i="8" s="1"/>
  <c r="A30" i="8"/>
  <c r="D29" i="8"/>
  <c r="B29" i="9" s="1"/>
  <c r="D29" i="9" s="1"/>
  <c r="C29" i="8"/>
  <c r="H29" i="8" s="1"/>
  <c r="B29" i="8"/>
  <c r="G29" i="8" s="1"/>
  <c r="A29" i="8"/>
  <c r="H28" i="8"/>
  <c r="D28" i="8"/>
  <c r="B28" i="9" s="1"/>
  <c r="D28" i="9" s="1"/>
  <c r="D33" i="9" s="1"/>
  <c r="C28" i="8"/>
  <c r="C33" i="8" s="1"/>
  <c r="H33" i="8" s="1"/>
  <c r="B28" i="8"/>
  <c r="G28" i="8" s="1"/>
  <c r="A28" i="8"/>
  <c r="H27" i="8"/>
  <c r="G27" i="8"/>
  <c r="B27" i="8"/>
  <c r="A27" i="8"/>
  <c r="H26" i="8"/>
  <c r="B26" i="8"/>
  <c r="G26" i="8" s="1"/>
  <c r="A26" i="8"/>
  <c r="J25" i="8"/>
  <c r="B25" i="8"/>
  <c r="G25" i="8" s="1"/>
  <c r="A25" i="8"/>
  <c r="H24" i="8"/>
  <c r="G24" i="8"/>
  <c r="E24" i="8"/>
  <c r="D24" i="8"/>
  <c r="C24" i="8"/>
  <c r="B24" i="8"/>
  <c r="A24" i="8"/>
  <c r="H23" i="8"/>
  <c r="G23" i="8"/>
  <c r="D23" i="8"/>
  <c r="C23" i="8"/>
  <c r="B23" i="8"/>
  <c r="A23" i="8"/>
  <c r="H22" i="8"/>
  <c r="G22" i="8"/>
  <c r="E22" i="8"/>
  <c r="D22" i="8"/>
  <c r="B22" i="9" s="1"/>
  <c r="D22" i="9" s="1"/>
  <c r="C22" i="8"/>
  <c r="B22" i="8"/>
  <c r="A22" i="8"/>
  <c r="G21" i="8"/>
  <c r="D21" i="8"/>
  <c r="B21" i="9" s="1"/>
  <c r="D21" i="9" s="1"/>
  <c r="C21" i="8"/>
  <c r="H21" i="8" s="1"/>
  <c r="B21" i="8"/>
  <c r="A21" i="8"/>
  <c r="E20" i="8"/>
  <c r="D20" i="8"/>
  <c r="B20" i="9" s="1"/>
  <c r="D20" i="9" s="1"/>
  <c r="C20" i="8"/>
  <c r="H20" i="8" s="1"/>
  <c r="B20" i="8"/>
  <c r="G20" i="8" s="1"/>
  <c r="A20" i="8"/>
  <c r="D19" i="8"/>
  <c r="B19" i="9" s="1"/>
  <c r="D19" i="9" s="1"/>
  <c r="C19" i="8"/>
  <c r="H19" i="8" s="1"/>
  <c r="B19" i="8"/>
  <c r="G19" i="8" s="1"/>
  <c r="A19" i="8"/>
  <c r="E18" i="8"/>
  <c r="D18" i="8"/>
  <c r="B18" i="9" s="1"/>
  <c r="D18" i="9" s="1"/>
  <c r="C18" i="8"/>
  <c r="H18" i="8" s="1"/>
  <c r="B18" i="8"/>
  <c r="G18" i="8" s="1"/>
  <c r="A18" i="8"/>
  <c r="H17" i="8"/>
  <c r="D17" i="8"/>
  <c r="C17" i="8"/>
  <c r="B17" i="8"/>
  <c r="G17" i="8" s="1"/>
  <c r="A17" i="8"/>
  <c r="A16" i="8"/>
  <c r="H15" i="8"/>
  <c r="D15" i="8"/>
  <c r="C15" i="8"/>
  <c r="B15" i="8"/>
  <c r="G15" i="8" s="1"/>
  <c r="A15" i="8"/>
  <c r="H14" i="8"/>
  <c r="G14" i="8"/>
  <c r="D14" i="8"/>
  <c r="C14" i="8"/>
  <c r="B14" i="8"/>
  <c r="A14" i="8"/>
  <c r="H13" i="8"/>
  <c r="G13" i="8"/>
  <c r="D13" i="8"/>
  <c r="C13" i="8"/>
  <c r="B13" i="8"/>
  <c r="A13" i="8"/>
  <c r="H12" i="8"/>
  <c r="G12" i="8"/>
  <c r="E12" i="8"/>
  <c r="D12" i="8"/>
  <c r="B12" i="9" s="1"/>
  <c r="D12" i="9" s="1"/>
  <c r="C12" i="8"/>
  <c r="B12" i="8"/>
  <c r="A12" i="8"/>
  <c r="G11" i="8"/>
  <c r="D11" i="8"/>
  <c r="B11" i="9" s="1"/>
  <c r="C11" i="8"/>
  <c r="H11" i="8" s="1"/>
  <c r="B11" i="8"/>
  <c r="A11" i="8"/>
  <c r="D10" i="8"/>
  <c r="C10" i="8"/>
  <c r="H10" i="8" s="1"/>
  <c r="B10" i="8"/>
  <c r="G10" i="8" s="1"/>
  <c r="A10" i="8"/>
  <c r="D9" i="8"/>
  <c r="B9" i="9" s="1"/>
  <c r="D9" i="9" s="1"/>
  <c r="C9" i="8"/>
  <c r="H9" i="8" s="1"/>
  <c r="B9" i="8"/>
  <c r="G9" i="8" s="1"/>
  <c r="A9" i="8"/>
  <c r="E8" i="8"/>
  <c r="D8" i="8"/>
  <c r="B8" i="9" s="1"/>
  <c r="D8" i="9" s="1"/>
  <c r="C8" i="8"/>
  <c r="H8" i="8" s="1"/>
  <c r="B8" i="8"/>
  <c r="G8" i="8" s="1"/>
  <c r="A8" i="8"/>
  <c r="H7" i="8"/>
  <c r="D7" i="8"/>
  <c r="C7" i="8"/>
  <c r="B7" i="8"/>
  <c r="G7" i="8" s="1"/>
  <c r="A7" i="8"/>
  <c r="B6" i="8"/>
  <c r="A6" i="8"/>
  <c r="D5" i="8"/>
  <c r="C5" i="8"/>
  <c r="H5" i="8" s="1"/>
  <c r="B5" i="8"/>
  <c r="G5" i="8" s="1"/>
  <c r="A5" i="8"/>
  <c r="O58" i="7"/>
  <c r="E58" i="7"/>
  <c r="M57" i="7"/>
  <c r="M56" i="7"/>
  <c r="O55" i="7"/>
  <c r="L55" i="7"/>
  <c r="K55" i="7"/>
  <c r="M55" i="7" s="1"/>
  <c r="J55" i="7"/>
  <c r="I55" i="7"/>
  <c r="F55" i="7"/>
  <c r="E55" i="7"/>
  <c r="D55" i="7"/>
  <c r="C55" i="7"/>
  <c r="A55" i="7"/>
  <c r="O54" i="7"/>
  <c r="L54" i="7"/>
  <c r="K54" i="7"/>
  <c r="J54" i="7"/>
  <c r="I54" i="7"/>
  <c r="M54" i="7" s="1"/>
  <c r="G54" i="7"/>
  <c r="F54" i="7"/>
  <c r="E54" i="7"/>
  <c r="D54" i="7"/>
  <c r="C54" i="7"/>
  <c r="A54" i="7"/>
  <c r="O53" i="7"/>
  <c r="L53" i="7"/>
  <c r="L58" i="7" s="1"/>
  <c r="E53" i="7"/>
  <c r="C53" i="7"/>
  <c r="C58" i="7" s="1"/>
  <c r="A53" i="7"/>
  <c r="G47" i="7"/>
  <c r="O45" i="7"/>
  <c r="M43" i="7"/>
  <c r="G43" i="7"/>
  <c r="O41" i="7"/>
  <c r="L41" i="7"/>
  <c r="L45" i="7" s="1"/>
  <c r="K41" i="7"/>
  <c r="K45" i="7" s="1"/>
  <c r="J41" i="7"/>
  <c r="I41" i="7"/>
  <c r="F41" i="7"/>
  <c r="F45" i="7" s="1"/>
  <c r="E41" i="7"/>
  <c r="D41" i="7"/>
  <c r="C41" i="7"/>
  <c r="C45" i="7" s="1"/>
  <c r="M40" i="7"/>
  <c r="E39" i="8" s="1"/>
  <c r="G40" i="7"/>
  <c r="M39" i="7"/>
  <c r="E38" i="8" s="1"/>
  <c r="G39" i="7"/>
  <c r="M38" i="7"/>
  <c r="G38" i="7"/>
  <c r="M37" i="7"/>
  <c r="G37" i="7"/>
  <c r="O34" i="7"/>
  <c r="M34" i="7"/>
  <c r="L34" i="7"/>
  <c r="K34" i="7"/>
  <c r="J34" i="7"/>
  <c r="I34" i="7"/>
  <c r="B33" i="8" s="1"/>
  <c r="G33" i="8" s="1"/>
  <c r="F34" i="7"/>
  <c r="E34" i="7"/>
  <c r="E45" i="7" s="1"/>
  <c r="D34" i="7"/>
  <c r="G34" i="7" s="1"/>
  <c r="C34" i="7"/>
  <c r="M33" i="7"/>
  <c r="G33" i="7"/>
  <c r="G55" i="7" s="1"/>
  <c r="M32" i="7"/>
  <c r="G32" i="7"/>
  <c r="M31" i="7"/>
  <c r="E30" i="8" s="1"/>
  <c r="G31" i="7"/>
  <c r="M30" i="7"/>
  <c r="E29" i="8" s="1"/>
  <c r="G30" i="7"/>
  <c r="M29" i="7"/>
  <c r="E28" i="8" s="1"/>
  <c r="G29" i="7"/>
  <c r="O26" i="7"/>
  <c r="L26" i="7"/>
  <c r="K26" i="7"/>
  <c r="K53" i="7" s="1"/>
  <c r="K58" i="7" s="1"/>
  <c r="J26" i="7"/>
  <c r="J53" i="7" s="1"/>
  <c r="J58" i="7" s="1"/>
  <c r="I26" i="7"/>
  <c r="I53" i="7" s="1"/>
  <c r="F26" i="7"/>
  <c r="F53" i="7" s="1"/>
  <c r="F58" i="7" s="1"/>
  <c r="E26" i="7"/>
  <c r="D26" i="7"/>
  <c r="D53" i="7" s="1"/>
  <c r="D58" i="7" s="1"/>
  <c r="C26" i="7"/>
  <c r="G26" i="7" s="1"/>
  <c r="G53" i="7" s="1"/>
  <c r="G25" i="7"/>
  <c r="M24" i="7"/>
  <c r="E23" i="8" s="1"/>
  <c r="G24" i="7"/>
  <c r="M23" i="7"/>
  <c r="G23" i="7"/>
  <c r="M22" i="7"/>
  <c r="E21" i="8" s="1"/>
  <c r="G22" i="7"/>
  <c r="M21" i="7"/>
  <c r="G21" i="7"/>
  <c r="M20" i="7"/>
  <c r="E19" i="8" s="1"/>
  <c r="G20" i="7"/>
  <c r="M19" i="7"/>
  <c r="G19" i="7"/>
  <c r="M18" i="7"/>
  <c r="E17" i="8" s="1"/>
  <c r="G18" i="7"/>
  <c r="M16" i="7"/>
  <c r="E15" i="8" s="1"/>
  <c r="M15" i="7"/>
  <c r="E14" i="8" s="1"/>
  <c r="M14" i="7"/>
  <c r="E13" i="8" s="1"/>
  <c r="M13" i="7"/>
  <c r="G13" i="7"/>
  <c r="M12" i="7"/>
  <c r="E11" i="8" s="1"/>
  <c r="G12" i="7"/>
  <c r="M11" i="7"/>
  <c r="E10" i="8" s="1"/>
  <c r="G11" i="7"/>
  <c r="M10" i="7"/>
  <c r="E9" i="8" s="1"/>
  <c r="G10" i="7"/>
  <c r="M9" i="7"/>
  <c r="G9" i="7"/>
  <c r="M8" i="7"/>
  <c r="E7" i="8" s="1"/>
  <c r="G8" i="7"/>
  <c r="M6" i="7"/>
  <c r="E5" i="8" s="1"/>
  <c r="G6" i="7"/>
  <c r="M40" i="5"/>
  <c r="M39" i="5"/>
  <c r="K39" i="5"/>
  <c r="J39" i="5"/>
  <c r="J40" i="5" s="1"/>
  <c r="I39" i="5"/>
  <c r="H39" i="5"/>
  <c r="M32" i="5"/>
  <c r="K32" i="5"/>
  <c r="J32" i="5"/>
  <c r="I32" i="5"/>
  <c r="H32" i="5"/>
  <c r="K28" i="5"/>
  <c r="K40" i="5" s="1"/>
  <c r="J28" i="5"/>
  <c r="M23" i="5"/>
  <c r="M28" i="5" s="1"/>
  <c r="K23" i="5"/>
  <c r="J23" i="5"/>
  <c r="I23" i="5"/>
  <c r="I28" i="5" s="1"/>
  <c r="H23" i="5"/>
  <c r="H28" i="5" s="1"/>
  <c r="M16" i="5"/>
  <c r="H16" i="5"/>
  <c r="M11" i="5"/>
  <c r="K11" i="5"/>
  <c r="K16" i="5" s="1"/>
  <c r="J11" i="5"/>
  <c r="J16" i="5" s="1"/>
  <c r="I11" i="5"/>
  <c r="I16" i="5" s="1"/>
  <c r="H11" i="5"/>
  <c r="K48" i="4"/>
  <c r="J48" i="4"/>
  <c r="I48" i="4"/>
  <c r="G47" i="4"/>
  <c r="F47" i="4"/>
  <c r="E47" i="4"/>
  <c r="D47" i="4"/>
  <c r="C47" i="4"/>
  <c r="F41" i="4"/>
  <c r="I40" i="4"/>
  <c r="G40" i="4"/>
  <c r="I39" i="4"/>
  <c r="G39" i="4"/>
  <c r="I37" i="4"/>
  <c r="F37" i="4"/>
  <c r="F48" i="4" s="1"/>
  <c r="E37" i="4"/>
  <c r="D37" i="4"/>
  <c r="D48" i="4" s="1"/>
  <c r="C37" i="4"/>
  <c r="C48" i="4" s="1"/>
  <c r="I33" i="4"/>
  <c r="I41" i="4" s="1"/>
  <c r="G33" i="4"/>
  <c r="I32" i="4"/>
  <c r="F32" i="4"/>
  <c r="E32" i="4"/>
  <c r="D32" i="4"/>
  <c r="C32" i="4"/>
  <c r="L26" i="4"/>
  <c r="K26" i="4"/>
  <c r="J26" i="4"/>
  <c r="I26" i="4"/>
  <c r="F26" i="4"/>
  <c r="E26" i="4"/>
  <c r="D26" i="4"/>
  <c r="C26" i="4"/>
  <c r="G26" i="4" s="1"/>
  <c r="L25" i="4"/>
  <c r="K25" i="4"/>
  <c r="J25" i="4"/>
  <c r="I25" i="4"/>
  <c r="F25" i="4"/>
  <c r="E25" i="4"/>
  <c r="D25" i="4"/>
  <c r="C25" i="4"/>
  <c r="G25" i="4" s="1"/>
  <c r="L24" i="4"/>
  <c r="K24" i="4"/>
  <c r="J24" i="4"/>
  <c r="I24" i="4"/>
  <c r="F24" i="4"/>
  <c r="E24" i="4"/>
  <c r="D24" i="4"/>
  <c r="C24" i="4"/>
  <c r="G24" i="4" s="1"/>
  <c r="L23" i="4"/>
  <c r="L28" i="4" s="1"/>
  <c r="K23" i="4"/>
  <c r="K28" i="4" s="1"/>
  <c r="J23" i="4"/>
  <c r="J28" i="4" s="1"/>
  <c r="I23" i="4"/>
  <c r="I28" i="4" s="1"/>
  <c r="I38" i="4" s="1"/>
  <c r="F23" i="4"/>
  <c r="F28" i="4" s="1"/>
  <c r="F34" i="4" s="1"/>
  <c r="E23" i="4"/>
  <c r="E28" i="4" s="1"/>
  <c r="D23" i="4"/>
  <c r="D28" i="4" s="1"/>
  <c r="D38" i="4" s="1"/>
  <c r="C23" i="4"/>
  <c r="C28" i="4" s="1"/>
  <c r="G28" i="4" s="1"/>
  <c r="L19" i="4"/>
  <c r="K19" i="4"/>
  <c r="J19" i="4"/>
  <c r="I19" i="4"/>
  <c r="F19" i="4"/>
  <c r="E19" i="4"/>
  <c r="D19" i="4"/>
  <c r="C19" i="4"/>
  <c r="L17" i="4"/>
  <c r="K17" i="4"/>
  <c r="J17" i="4"/>
  <c r="I17" i="4"/>
  <c r="F17" i="4"/>
  <c r="E17" i="4"/>
  <c r="D17" i="4"/>
  <c r="C17" i="4"/>
  <c r="G17" i="4" s="1"/>
  <c r="L16" i="4"/>
  <c r="K16" i="4"/>
  <c r="I16" i="4"/>
  <c r="F16" i="4"/>
  <c r="E16" i="4"/>
  <c r="E41" i="4" s="1"/>
  <c r="D16" i="4"/>
  <c r="D41" i="4" s="1"/>
  <c r="C16" i="4"/>
  <c r="C41" i="4" s="1"/>
  <c r="L15" i="4"/>
  <c r="K15" i="4"/>
  <c r="J15" i="4"/>
  <c r="I15" i="4"/>
  <c r="F15" i="4"/>
  <c r="E15" i="4"/>
  <c r="D15" i="4"/>
  <c r="C15" i="4"/>
  <c r="L12" i="4"/>
  <c r="K12" i="4"/>
  <c r="J12" i="4"/>
  <c r="I12" i="4"/>
  <c r="G12" i="4"/>
  <c r="F12" i="4"/>
  <c r="E12" i="4"/>
  <c r="D12" i="4"/>
  <c r="C12" i="4"/>
  <c r="L11" i="4"/>
  <c r="K11" i="4"/>
  <c r="J11" i="4"/>
  <c r="I11" i="4"/>
  <c r="F11" i="4"/>
  <c r="E11" i="4"/>
  <c r="D11" i="4"/>
  <c r="C11" i="4"/>
  <c r="G11" i="4" s="1"/>
  <c r="L10" i="4"/>
  <c r="L13" i="4" s="1"/>
  <c r="K10" i="4"/>
  <c r="K13" i="4" s="1"/>
  <c r="J10" i="4"/>
  <c r="J13" i="4" s="1"/>
  <c r="I10" i="4"/>
  <c r="I13" i="4" s="1"/>
  <c r="F10" i="4"/>
  <c r="F13" i="4" s="1"/>
  <c r="E10" i="4"/>
  <c r="E13" i="4" s="1"/>
  <c r="D10" i="4"/>
  <c r="D13" i="4" s="1"/>
  <c r="C10" i="4"/>
  <c r="C13" i="4" s="1"/>
  <c r="L7" i="4"/>
  <c r="K7" i="4"/>
  <c r="J7" i="4"/>
  <c r="I7" i="4"/>
  <c r="F7" i="4"/>
  <c r="E7" i="4"/>
  <c r="D7" i="4"/>
  <c r="C7" i="4"/>
  <c r="L6" i="4"/>
  <c r="K6" i="4"/>
  <c r="J6" i="4"/>
  <c r="I6" i="4"/>
  <c r="F6" i="4"/>
  <c r="F8" i="4" s="1"/>
  <c r="E6" i="4"/>
  <c r="D6" i="4"/>
  <c r="D8" i="4" s="1"/>
  <c r="C6" i="4"/>
  <c r="E8" i="4" l="1"/>
  <c r="I8" i="4"/>
  <c r="I14" i="4" s="1"/>
  <c r="I18" i="4" s="1"/>
  <c r="I20" i="4" s="1"/>
  <c r="I49" i="4" s="1"/>
  <c r="F14" i="4"/>
  <c r="F18" i="4" s="1"/>
  <c r="K8" i="4"/>
  <c r="K14" i="4" s="1"/>
  <c r="K18" i="4" s="1"/>
  <c r="K20" i="4" s="1"/>
  <c r="K49" i="4" s="1"/>
  <c r="F44" i="9"/>
  <c r="G25" i="9"/>
  <c r="J25" i="9"/>
  <c r="G10" i="4"/>
  <c r="G13" i="4" s="1"/>
  <c r="F45" i="4"/>
  <c r="G23" i="4"/>
  <c r="K45" i="4"/>
  <c r="F20" i="4"/>
  <c r="I42" i="4"/>
  <c r="I45" i="4"/>
  <c r="D45" i="4"/>
  <c r="E45" i="4"/>
  <c r="G6" i="4"/>
  <c r="D14" i="4"/>
  <c r="D18" i="4" s="1"/>
  <c r="D20" i="4" s="1"/>
  <c r="E14" i="4"/>
  <c r="E18" i="4" s="1"/>
  <c r="E20" i="4" s="1"/>
  <c r="G15" i="4"/>
  <c r="G45" i="4" s="1"/>
  <c r="G32" i="4"/>
  <c r="L8" i="4"/>
  <c r="L14" i="4" s="1"/>
  <c r="L18" i="4" s="1"/>
  <c r="L20" i="4" s="1"/>
  <c r="J45" i="4"/>
  <c r="C34" i="4"/>
  <c r="C35" i="4" s="1"/>
  <c r="C38" i="4"/>
  <c r="C42" i="4" s="1"/>
  <c r="C49" i="4" s="1"/>
  <c r="I34" i="4"/>
  <c r="I35" i="4" s="1"/>
  <c r="F38" i="4"/>
  <c r="F42" i="4" s="1"/>
  <c r="F49" i="4" s="1"/>
  <c r="J8" i="4"/>
  <c r="J14" i="4" s="1"/>
  <c r="J18" i="4" s="1"/>
  <c r="J20" i="4" s="1"/>
  <c r="B42" i="9"/>
  <c r="B25" i="9"/>
  <c r="D5" i="9"/>
  <c r="D25" i="9" s="1"/>
  <c r="G40" i="9"/>
  <c r="M41" i="7"/>
  <c r="I58" i="7"/>
  <c r="M53" i="7"/>
  <c r="M58" i="7" s="1"/>
  <c r="B36" i="9"/>
  <c r="D40" i="8"/>
  <c r="D44" i="8" s="1"/>
  <c r="G7" i="4"/>
  <c r="C8" i="4"/>
  <c r="C14" i="4" s="1"/>
  <c r="C18" i="4" s="1"/>
  <c r="C20" i="4" s="1"/>
  <c r="C48" i="7"/>
  <c r="D47" i="7" s="1"/>
  <c r="F35" i="4"/>
  <c r="D45" i="7"/>
  <c r="D48" i="7" s="1"/>
  <c r="E47" i="7" s="1"/>
  <c r="E48" i="7" s="1"/>
  <c r="F47" i="7" s="1"/>
  <c r="F48" i="7" s="1"/>
  <c r="G58" i="7"/>
  <c r="D25" i="8"/>
  <c r="H40" i="5"/>
  <c r="E38" i="4"/>
  <c r="E42" i="4" s="1"/>
  <c r="E49" i="4" s="1"/>
  <c r="E34" i="4"/>
  <c r="E35" i="4" s="1"/>
  <c r="G37" i="4"/>
  <c r="G48" i="4" s="1"/>
  <c r="E48" i="4"/>
  <c r="D42" i="4"/>
  <c r="D49" i="4" s="1"/>
  <c r="E25" i="8"/>
  <c r="G41" i="4"/>
  <c r="I40" i="5"/>
  <c r="E33" i="8"/>
  <c r="J45" i="7"/>
  <c r="J48" i="7" s="1"/>
  <c r="K47" i="7" s="1"/>
  <c r="E46" i="9" s="1"/>
  <c r="C40" i="8"/>
  <c r="B46" i="9"/>
  <c r="B33" i="9"/>
  <c r="E36" i="8"/>
  <c r="E40" i="8" s="1"/>
  <c r="E44" i="8" s="1"/>
  <c r="E47" i="8" s="1"/>
  <c r="J47" i="8" s="1"/>
  <c r="G36" i="9"/>
  <c r="J28" i="9"/>
  <c r="J33" i="9" s="1"/>
  <c r="C44" i="9"/>
  <c r="C47" i="9" s="1"/>
  <c r="M26" i="7"/>
  <c r="E33" i="9"/>
  <c r="G33" i="9" s="1"/>
  <c r="D34" i="4"/>
  <c r="D35" i="4" s="1"/>
  <c r="I45" i="7"/>
  <c r="B44" i="8" s="1"/>
  <c r="G44" i="8" s="1"/>
  <c r="C25" i="8"/>
  <c r="H25" i="8" s="1"/>
  <c r="C45" i="4"/>
  <c r="G41" i="7"/>
  <c r="G16" i="4"/>
  <c r="G38" i="4" l="1"/>
  <c r="G42" i="4" s="1"/>
  <c r="G49" i="4" s="1"/>
  <c r="G8" i="4"/>
  <c r="G14" i="4" s="1"/>
  <c r="G18" i="4" s="1"/>
  <c r="G20" i="4" s="1"/>
  <c r="I44" i="8"/>
  <c r="D47" i="8"/>
  <c r="I47" i="8" s="1"/>
  <c r="D36" i="9"/>
  <c r="B40" i="9"/>
  <c r="D40" i="9" s="1"/>
  <c r="G34" i="4"/>
  <c r="G35" i="4" s="1"/>
  <c r="F46" i="9"/>
  <c r="F47" i="9" s="1"/>
  <c r="D42" i="9"/>
  <c r="H40" i="8"/>
  <c r="C44" i="8"/>
  <c r="M45" i="7"/>
  <c r="K48" i="7"/>
  <c r="L47" i="7" s="1"/>
  <c r="L48" i="7" s="1"/>
  <c r="E44" i="9"/>
  <c r="E47" i="9" s="1"/>
  <c r="G45" i="7"/>
  <c r="G48" i="7" s="1"/>
  <c r="H44" i="8" l="1"/>
  <c r="C47" i="8"/>
  <c r="H47" i="8" s="1"/>
  <c r="B44" i="9"/>
  <c r="B47" i="9" s="1"/>
</calcChain>
</file>

<file path=xl/sharedStrings.xml><?xml version="1.0" encoding="utf-8"?>
<sst xmlns="http://schemas.openxmlformats.org/spreadsheetml/2006/main" count="488" uniqueCount="218">
  <si>
    <t xml:space="preserve">Asana Supplemental Data </t>
  </si>
  <si>
    <t>GAAP Income Statement</t>
  </si>
  <si>
    <t>(In thousands, except per share data)</t>
  </si>
  <si>
    <t>FY 2020</t>
  </si>
  <si>
    <t>FY 2021</t>
  </si>
  <si>
    <t>Q1</t>
  </si>
  <si>
    <t>Q2</t>
  </si>
  <si>
    <t>Q3</t>
  </si>
  <si>
    <t>Q4</t>
  </si>
  <si>
    <t>FY</t>
  </si>
  <si>
    <t>Revenues</t>
  </si>
  <si>
    <t>Cost of revenues</t>
  </si>
  <si>
    <t>Gross profit</t>
  </si>
  <si>
    <t>Operating expenses:</t>
  </si>
  <si>
    <t xml:space="preserve">   Research and development</t>
  </si>
  <si>
    <t xml:space="preserve">   Sales and marketing</t>
  </si>
  <si>
    <t xml:space="preserve">   General and administrative</t>
  </si>
  <si>
    <t>Total operating expenses</t>
  </si>
  <si>
    <t>Loss from operations</t>
  </si>
  <si>
    <t>Interest income and other income (expense), net</t>
  </si>
  <si>
    <t>Interest expense</t>
  </si>
  <si>
    <t>Loss before provision for income taxes</t>
  </si>
  <si>
    <t>Provision for income taxes</t>
  </si>
  <si>
    <t>Net loss</t>
  </si>
  <si>
    <t>Weighted-average shares outstanding</t>
  </si>
  <si>
    <t>GAAP EPS</t>
  </si>
  <si>
    <t>GAAP to Non-GAAP Reconciliation</t>
  </si>
  <si>
    <t>Revenue</t>
  </si>
  <si>
    <t>Reconciliation of gross profit and gross margin</t>
  </si>
  <si>
    <t>GAAP gross profit</t>
  </si>
  <si>
    <t>Plus: stock-based compensation and related employer payroll tax associated with RSUs</t>
  </si>
  <si>
    <t>Non-GAAP gross profit</t>
  </si>
  <si>
    <t>GAAP gross margin</t>
  </si>
  <si>
    <t>Non-GAAP adjustments</t>
  </si>
  <si>
    <t>Non-GAAP gross margin</t>
  </si>
  <si>
    <t>Reconciliation of operating expenses</t>
  </si>
  <si>
    <t>GAAP research and development</t>
  </si>
  <si>
    <t>Less: stock-based compensation and related employer payroll tax associated with RSUs</t>
  </si>
  <si>
    <t>Non-GAAP research and development</t>
  </si>
  <si>
    <t>GAAP research and development as percentage of revenue</t>
  </si>
  <si>
    <t>Non-GAAP research and development as percentage of revenue</t>
  </si>
  <si>
    <t>GAAP sales and marketing</t>
  </si>
  <si>
    <t>Non-GAAP sales and marketing</t>
  </si>
  <si>
    <t>GAAP sales and marketing as percentage of revenue</t>
  </si>
  <si>
    <t>Non-GAAP sales and marketing as percentage of revenue</t>
  </si>
  <si>
    <t>GAAP general and administrative</t>
  </si>
  <si>
    <t>Less: direct listing expenses</t>
  </si>
  <si>
    <t>Non-GAAP general and administrative</t>
  </si>
  <si>
    <t>GAAP general and administrative as percentage of revenue</t>
  </si>
  <si>
    <t>Non-GAAP general and administrative as percentage of revenue</t>
  </si>
  <si>
    <t>Reconciliation of operating loss and operating margin</t>
  </si>
  <si>
    <t>GAAP loss from operations</t>
  </si>
  <si>
    <t>Plus: direct listing expenses</t>
  </si>
  <si>
    <t>Non-GAAP loss from operations</t>
  </si>
  <si>
    <t>GAAP operating margin</t>
  </si>
  <si>
    <t>Non-GAAP operating margin</t>
  </si>
  <si>
    <t>Reconciliation of net loss</t>
  </si>
  <si>
    <t>GAAP net loss</t>
  </si>
  <si>
    <t>Plus: amortization of debt discount</t>
  </si>
  <si>
    <t>Plus: non-cash interest</t>
  </si>
  <si>
    <t>Non-GAAP net loss</t>
  </si>
  <si>
    <t>Reconciliation of net loss per share</t>
  </si>
  <si>
    <t>GAAP net loss per share, basic</t>
  </si>
  <si>
    <t>Non-GAAP adjustments to net loss</t>
  </si>
  <si>
    <t>Non-GAAP net loss per share, basic</t>
  </si>
  <si>
    <t>Weighted-average shares used in GAAP and non-GAAP per share calculation, basic and diluted</t>
  </si>
  <si>
    <t>Computation of free cash flow</t>
  </si>
  <si>
    <t>Net cash provided by (used in) investing activities</t>
  </si>
  <si>
    <t>Net cash provided by financing activities</t>
  </si>
  <si>
    <t>Net cash used in operating activities</t>
  </si>
  <si>
    <t xml:space="preserve">Less: purchases of property and equipment </t>
  </si>
  <si>
    <t>Plus: purchases of property and equipment from build-out of corporate headquarters</t>
  </si>
  <si>
    <t>Free cash flow</t>
  </si>
  <si>
    <t>GAAP to non- GAAP reconciliation</t>
  </si>
  <si>
    <t>YTD</t>
  </si>
  <si>
    <t>Non-GAAP Cost of revenues</t>
  </si>
  <si>
    <t>Non-GAAP Gross profit</t>
  </si>
  <si>
    <t>Non-GAAP Research and development</t>
  </si>
  <si>
    <t>Non-GAAP Sales and marketing</t>
  </si>
  <si>
    <t>Non-GAAP General and administrative</t>
  </si>
  <si>
    <t>Total Non-GAAP operating expenses</t>
  </si>
  <si>
    <t>Non-GAAP Loss from operations</t>
  </si>
  <si>
    <t>Interest income</t>
  </si>
  <si>
    <t>Non-GAAP Interest expense</t>
  </si>
  <si>
    <t>Other income (expense), net</t>
  </si>
  <si>
    <t>Non-GAAP Loss before provision for income taxes</t>
  </si>
  <si>
    <t>Non-GAAP Net loss</t>
  </si>
  <si>
    <t>SBC</t>
  </si>
  <si>
    <t>Cost of revenue</t>
  </si>
  <si>
    <t>Research and development</t>
  </si>
  <si>
    <t>Sales and marketing</t>
  </si>
  <si>
    <t>General and administrative</t>
  </si>
  <si>
    <t>Total</t>
  </si>
  <si>
    <t>Non-GAAP</t>
  </si>
  <si>
    <t>GAAP Operating Loss</t>
  </si>
  <si>
    <t>Add: Direct listing expenses</t>
  </si>
  <si>
    <t>Add: SBC</t>
  </si>
  <si>
    <t>Non-GAAP Operating Loss</t>
  </si>
  <si>
    <t>GAAP Net Loss</t>
  </si>
  <si>
    <t>Add: Amortization of discount</t>
  </si>
  <si>
    <t xml:space="preserve">Add: Interest </t>
  </si>
  <si>
    <t>Non-GAAP Net Loss</t>
  </si>
  <si>
    <t>Interest income, expense and other - nonGAAP</t>
  </si>
  <si>
    <t>Weighted Average Shares Outstanding</t>
  </si>
  <si>
    <t>Non-GAAP EPS</t>
  </si>
  <si>
    <t>FY 2019</t>
  </si>
  <si>
    <t>Assets</t>
  </si>
  <si>
    <t>Current assets</t>
  </si>
  <si>
    <t>Cash and cash equivalents</t>
  </si>
  <si>
    <t>Marketable securities</t>
  </si>
  <si>
    <t xml:space="preserve">Accounts receivable, net </t>
  </si>
  <si>
    <t>Prepaid expenses and other current assets</t>
  </si>
  <si>
    <t>Total current assets</t>
  </si>
  <si>
    <t>Property and equipment, net</t>
  </si>
  <si>
    <t>Restricted cash, noncurrent</t>
  </si>
  <si>
    <t>Operating lease right-of-use assets</t>
  </si>
  <si>
    <t>Other assets</t>
  </si>
  <si>
    <t>Total assets</t>
  </si>
  <si>
    <t>Liabilities and Stockholders’ Deficit</t>
  </si>
  <si>
    <t>Current liabilities</t>
  </si>
  <si>
    <t/>
  </si>
  <si>
    <t>Accounts payable</t>
  </si>
  <si>
    <t>Accrued expenses and other current liabilities</t>
  </si>
  <si>
    <t>Deferred revenue</t>
  </si>
  <si>
    <t>Operating lease liabilities, current</t>
  </si>
  <si>
    <t>Total current liabilities</t>
  </si>
  <si>
    <t>Convertible note, related party</t>
  </si>
  <si>
    <t>-</t>
  </si>
  <si>
    <t>Operating lease liabilities, noncurrent</t>
  </si>
  <si>
    <t>Other Liabilities</t>
  </si>
  <si>
    <t>Redeemble convertible preferred stock warrant liability</t>
  </si>
  <si>
    <t>Total liabilities</t>
  </si>
  <si>
    <t>Redeemable convertible preferred stock</t>
  </si>
  <si>
    <t>Total Convertible Preferred Stock</t>
  </si>
  <si>
    <t>Stockholders Deficit</t>
  </si>
  <si>
    <t>Common stock</t>
  </si>
  <si>
    <t>Additional paid-in capital</t>
  </si>
  <si>
    <t>Accumulated other comprehensive gain (loss)</t>
  </si>
  <si>
    <t xml:space="preserve">Accumulated deficit </t>
  </si>
  <si>
    <t>Total stockholders’ deficit</t>
  </si>
  <si>
    <t>Total liabilities and stockholders’ deficit</t>
  </si>
  <si>
    <t>Selected Financial Highlights</t>
  </si>
  <si>
    <t>(In thousands, except customer and dollar-based net retention rate data)</t>
  </si>
  <si>
    <t>Balance Sheet Highlights</t>
  </si>
  <si>
    <t>Deferred revenue, current</t>
  </si>
  <si>
    <t>Deferred revenue, non-current</t>
  </si>
  <si>
    <t>Total deferred revenue</t>
  </si>
  <si>
    <t>Cash Flow Statement Highlights</t>
  </si>
  <si>
    <t>Less: purchase of property and equipment</t>
  </si>
  <si>
    <t>Plus: direct listing fees</t>
  </si>
  <si>
    <t>Free Cash Flow</t>
  </si>
  <si>
    <t>Customers</t>
  </si>
  <si>
    <t>% of revenue from customers spending $5,000 or more on an annualized basis</t>
  </si>
  <si>
    <t>Dollar-based net retention rate - NRR (average 4 quarters)*</t>
  </si>
  <si>
    <t>Overall</t>
  </si>
  <si>
    <t>* Note the DNRR rates are equal or greater than the percentage listed</t>
  </si>
  <si>
    <t>Important Disclaimer:</t>
  </si>
  <si>
    <t>The information contained herein is a summary of certain publicly available historical information previously disclosed by Asana, Inc. (the “Company”) and is being provided for investors’ convenience only. While the Company has made every effort to ensure the accuracy of this summary, this is not intended as a substitute for the Company’s filings with the Securities and Exchange Commission (“SEC”). Please refer to the Company’s filings with the SEC for additional details. The Company does not assume any obligation to update this model for any reason, except as required by law. Please see our periodic reports filed with the SEC and our quarterly earnings presentations available on our website at [https://investors.asana.com] for information about our key business metrics and important notes regarding our financial statements.</t>
  </si>
  <si>
    <t>Cash flows from operating activities</t>
  </si>
  <si>
    <t>Adjustments to reconcile net income to net cash used in operating activities:</t>
  </si>
  <si>
    <t>Provision for Doubtful Accounts</t>
  </si>
  <si>
    <t>Depreciation and amortization</t>
  </si>
  <si>
    <t>Amortization of Deferred Contract costs</t>
  </si>
  <si>
    <t>Stock-based compensation</t>
  </si>
  <si>
    <t>Net amortization of premium (discount) debt securities available for sale</t>
  </si>
  <si>
    <t xml:space="preserve">Change in fair value of warrant liability </t>
  </si>
  <si>
    <t>Noncash lease expense</t>
  </si>
  <si>
    <t>Amortization of discount on convertible note</t>
  </si>
  <si>
    <t>Interest expense from convertible note (interest paid in kind)</t>
  </si>
  <si>
    <t>Changes in operating assets and liabilities:</t>
  </si>
  <si>
    <t>Accounts receivable</t>
  </si>
  <si>
    <t>Prepaid expenses and current other assets</t>
  </si>
  <si>
    <t>Operating lease liabilities</t>
  </si>
  <si>
    <t>Other liabilities</t>
  </si>
  <si>
    <t>Cash flows from investing activities:</t>
  </si>
  <si>
    <t>Purchases of short-term investments</t>
  </si>
  <si>
    <t>Sales of short-term investments</t>
  </si>
  <si>
    <t>Maturities of short-term investments</t>
  </si>
  <si>
    <t>Purchase of property and equipment</t>
  </si>
  <si>
    <t>Capitalization of software development costs</t>
  </si>
  <si>
    <t>Net cash used in investing activities</t>
  </si>
  <si>
    <t>Cash flows from financing activities:</t>
  </si>
  <si>
    <t>Net proceeds from issuance of Series E Convertible Preferred Stock</t>
  </si>
  <si>
    <t>Proceeds from issuance of redeemable convertible note, related party</t>
  </si>
  <si>
    <t>Repurchase of common stock</t>
  </si>
  <si>
    <t>Proceeds from the exercise of stock options</t>
  </si>
  <si>
    <t>Foreign exchange effect on cash and cash equivalents</t>
  </si>
  <si>
    <t>Net increase (decrease) in cash and cash equivalents</t>
  </si>
  <si>
    <t>Cash and cash equivalents at beginning of year</t>
  </si>
  <si>
    <t>Cash and cash equivalents at end of year</t>
  </si>
  <si>
    <t>Direct listing fees</t>
  </si>
  <si>
    <t>Property and equipment from build-out of corporate headquarters</t>
  </si>
  <si>
    <t>ORIGINAL</t>
  </si>
  <si>
    <t>REVISED</t>
  </si>
  <si>
    <t>FISCAL Y 2020</t>
  </si>
  <si>
    <t>YTD Q1</t>
  </si>
  <si>
    <t>YTD Q2</t>
  </si>
  <si>
    <t>YTD Q3</t>
  </si>
  <si>
    <t>Fiscal 2020</t>
  </si>
  <si>
    <t>#REF!</t>
  </si>
  <si>
    <t xml:space="preserve"> Q3'20 YTD CASH FLOW</t>
  </si>
  <si>
    <t xml:space="preserve"> Q3'20 QUARTERLY CASH FLOW</t>
  </si>
  <si>
    <t>Q4'20 QUARTERLY CASH FLOW</t>
  </si>
  <si>
    <t>DIFFERENCE</t>
  </si>
  <si>
    <t>Less: capitalized internal-use software costs</t>
  </si>
  <si>
    <t>Customers spending $100,000 or more on an annualized basis</t>
  </si>
  <si>
    <t>Plus: restructuring costs</t>
  </si>
  <si>
    <t>Plus: restructuring costs paid</t>
  </si>
  <si>
    <t>FY 2024</t>
  </si>
  <si>
    <t>Plus: impairment of long-lived assets</t>
  </si>
  <si>
    <t>Net cash provided by (used in) operating activities</t>
  </si>
  <si>
    <t>Less: impairment of long-lived assets</t>
  </si>
  <si>
    <t>Core customers (customers spending $5,000 or more on an annualized basis)</t>
  </si>
  <si>
    <t>Adjustment for: restructuring (costs) benefit</t>
  </si>
  <si>
    <t>Adjustment for: restructuring costs (benefit)</t>
  </si>
  <si>
    <t>FY 2025</t>
  </si>
  <si>
    <t>Total cash, cash equivalents, and marketable securities</t>
  </si>
  <si>
    <t>Net cash provided by (used in) financing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</si>
</sst>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164" formatCode="&quot;$&quot;#,##0"/>
    <numFmt numFmtId="165" formatCode="_(* #,##0_);_(* \(#,##0\);_(* &quot;-&quot;??_);_(@_)"/>
    <numFmt numFmtId="166" formatCode="_(&quot;$&quot;* #,##0_);_(&quot;$&quot;* \(#,##0\);_(&quot;$&quot;* &quot;-&quot;??_);_(@_)"/>
    <numFmt numFmtId="167" formatCode="0.0%"/>
    <numFmt numFmtId="168" formatCode="0.0%;\(0.0%\)"/>
    <numFmt numFmtId="169" formatCode="_(* #,##0.00_);_(* \(#,##0.00\);_(* &quot;-&quot;??.00_);_(@_)"/>
    <numFmt numFmtId="170" formatCode="_(&quot;$&quot;* #,##0.00_);_(&quot;$&quot;* \(#,##0.00\);_(&quot;$&quot;* &quot;-&quot;??.00_);_(@_)"/>
    <numFmt numFmtId="171" formatCode="[Black]&quot;$&quot;* #,###_);[Black]&quot;$&quot;* \(#,###\);[Black]&quot;$&quot;* &quot;-&quot;_)"/>
    <numFmt numFmtId="172" formatCode="[Black]#,###_);[Black]\(#,###\);[Black]&quot;-&quot;_)"/>
    <numFmt numFmtId="173" formatCode="[Black]#,###_);[Black]\(#,###\);&quot;-&quot;_)"/>
  </numFmts>
  <fonts count="26" x14ac:knownFonts="1">
    <font>
      <sz val="10"/>
      <color rgb="FF000000"/>
      <name val="Arial"/>
    </font>
    <font>
      <sz val="10"/>
      <name val="Arial"/>
      <family val="2"/>
    </font>
    <font>
      <b/>
      <sz val="10"/>
      <color theme="1"/>
      <name val="Proxima Nova"/>
    </font>
    <font>
      <sz val="9"/>
      <color theme="1"/>
      <name val="Proxima Nova"/>
    </font>
    <font>
      <b/>
      <sz val="9"/>
      <color rgb="FFFF0000"/>
      <name val="Proxima Nova"/>
    </font>
    <font>
      <b/>
      <sz val="9"/>
      <color rgb="FF000000"/>
      <name val="Proxima Nova"/>
    </font>
    <font>
      <b/>
      <sz val="9"/>
      <color theme="1"/>
      <name val="Proxima Nova"/>
    </font>
    <font>
      <b/>
      <sz val="9"/>
      <color rgb="FF980000"/>
      <name val="Proxima Nova"/>
    </font>
    <font>
      <sz val="10"/>
      <color theme="1"/>
      <name val="Montserrat"/>
    </font>
    <font>
      <b/>
      <sz val="10"/>
      <color rgb="FF000000"/>
      <name val="Montserrat"/>
    </font>
    <font>
      <b/>
      <sz val="10"/>
      <color theme="1"/>
      <name val="Montserrat"/>
    </font>
    <font>
      <b/>
      <sz val="10"/>
      <color rgb="FFFF0000"/>
      <name val="Montserrat"/>
    </font>
    <font>
      <sz val="12"/>
      <color theme="1"/>
      <name val="Montserrat"/>
    </font>
    <font>
      <b/>
      <sz val="12"/>
      <color theme="1"/>
      <name val="Montserrat"/>
    </font>
    <font>
      <sz val="12"/>
      <color rgb="FF000000"/>
      <name val="Montserrat"/>
    </font>
    <font>
      <b/>
      <sz val="10"/>
      <color theme="1"/>
      <name val="Arial"/>
      <family val="2"/>
    </font>
    <font>
      <b/>
      <sz val="12"/>
      <color rgb="FFFF0000"/>
      <name val="Montserrat"/>
    </font>
    <font>
      <sz val="10"/>
      <color theme="1"/>
      <name val="Arial"/>
      <family val="2"/>
    </font>
    <font>
      <b/>
      <sz val="8"/>
      <color rgb="FF000000"/>
      <name val="Montserrat"/>
    </font>
    <font>
      <b/>
      <sz val="8"/>
      <color theme="1"/>
      <name val="Arial"/>
      <family val="2"/>
    </font>
    <font>
      <b/>
      <sz val="11"/>
      <color theme="1"/>
      <name val="Arial"/>
      <family val="2"/>
    </font>
    <font>
      <sz val="11"/>
      <color theme="1"/>
      <name val="Arial"/>
      <family val="2"/>
    </font>
    <font>
      <sz val="11"/>
      <color rgb="FFFF0000"/>
      <name val="Arial"/>
      <family val="2"/>
    </font>
    <font>
      <sz val="11"/>
      <color rgb="FF000000"/>
      <name val="Arial"/>
      <family val="2"/>
    </font>
    <font>
      <b/>
      <sz val="11"/>
      <color rgb="FF000000"/>
      <name val="Arial"/>
      <family val="2"/>
    </font>
    <font>
      <b/>
      <sz val="11"/>
      <color rgb="FFFF0000"/>
      <name val="Arial"/>
      <family val="2"/>
    </font>
  </fonts>
  <fills count="8">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FFFF00"/>
        <bgColor rgb="FFFFFF00"/>
      </patternFill>
    </fill>
    <fill>
      <patternFill patternType="solid">
        <fgColor rgb="FFB7B7B7"/>
        <bgColor rgb="FFB7B7B7"/>
      </patternFill>
    </fill>
    <fill>
      <patternFill patternType="solid">
        <fgColor rgb="FFD8D8D8"/>
        <bgColor rgb="FFF3F3F3"/>
      </patternFill>
    </fill>
  </fills>
  <borders count="24">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auto="1"/>
      </bottom>
      <diagonal/>
    </border>
    <border>
      <left/>
      <right/>
      <top style="thin">
        <color indexed="64"/>
      </top>
      <bottom style="thin">
        <color rgb="FF000000"/>
      </bottom>
      <diagonal/>
    </border>
  </borders>
  <cellStyleXfs count="1">
    <xf numFmtId="0" fontId="0" fillId="0" borderId="0"/>
  </cellStyleXfs>
  <cellXfs count="179">
    <xf numFmtId="0" fontId="0" fillId="0" borderId="0" xfId="0"/>
    <xf numFmtId="0" fontId="2" fillId="0" borderId="0" xfId="0" applyFont="1"/>
    <xf numFmtId="0" fontId="3" fillId="0" borderId="0" xfId="0" applyFont="1"/>
    <xf numFmtId="0" fontId="4" fillId="0" borderId="0" xfId="0" applyFont="1" applyAlignment="1">
      <alignment horizontal="center"/>
    </xf>
    <xf numFmtId="0" fontId="6" fillId="3" borderId="4" xfId="0" applyFont="1" applyFill="1" applyBorder="1" applyAlignment="1">
      <alignment horizontal="center"/>
    </xf>
    <xf numFmtId="0" fontId="5" fillId="4" borderId="5" xfId="0" applyFont="1" applyFill="1" applyBorder="1" applyAlignment="1">
      <alignment horizontal="center"/>
    </xf>
    <xf numFmtId="0" fontId="3" fillId="0" borderId="0" xfId="0" applyFont="1" applyAlignment="1">
      <alignment horizontal="center"/>
    </xf>
    <xf numFmtId="164" fontId="3" fillId="3" borderId="4" xfId="0" applyNumberFormat="1" applyFont="1" applyFill="1" applyBorder="1" applyAlignment="1">
      <alignment horizontal="right"/>
    </xf>
    <xf numFmtId="165" fontId="3" fillId="3" borderId="4" xfId="0" applyNumberFormat="1" applyFont="1" applyFill="1" applyBorder="1" applyAlignment="1">
      <alignment horizontal="right"/>
    </xf>
    <xf numFmtId="164" fontId="3" fillId="3" borderId="4" xfId="0" applyNumberFormat="1" applyFont="1" applyFill="1" applyBorder="1"/>
    <xf numFmtId="10" fontId="3" fillId="0" borderId="0" xfId="0" applyNumberFormat="1" applyFont="1"/>
    <xf numFmtId="165" fontId="3" fillId="0" borderId="6" xfId="0" applyNumberFormat="1" applyFont="1" applyBorder="1" applyAlignment="1">
      <alignment horizontal="right"/>
    </xf>
    <xf numFmtId="165" fontId="3" fillId="0" borderId="6" xfId="0" applyNumberFormat="1" applyFont="1" applyBorder="1"/>
    <xf numFmtId="165" fontId="3" fillId="0" borderId="0" xfId="0" applyNumberFormat="1" applyFont="1"/>
    <xf numFmtId="165" fontId="3" fillId="3" borderId="5" xfId="0" applyNumberFormat="1" applyFont="1" applyFill="1" applyBorder="1" applyAlignment="1">
      <alignment horizontal="right"/>
    </xf>
    <xf numFmtId="165" fontId="3" fillId="0" borderId="0" xfId="0" applyNumberFormat="1" applyFont="1" applyAlignment="1">
      <alignment horizontal="center"/>
    </xf>
    <xf numFmtId="165" fontId="3" fillId="3" borderId="4" xfId="0" applyNumberFormat="1" applyFont="1" applyFill="1" applyBorder="1" applyAlignment="1">
      <alignment horizontal="center"/>
    </xf>
    <xf numFmtId="0" fontId="3" fillId="3" borderId="4" xfId="0" applyFont="1" applyFill="1" applyBorder="1" applyAlignment="1">
      <alignment horizontal="center"/>
    </xf>
    <xf numFmtId="0" fontId="3" fillId="3" borderId="4" xfId="0" applyFont="1" applyFill="1" applyBorder="1"/>
    <xf numFmtId="165" fontId="3" fillId="0" borderId="0" xfId="0" applyNumberFormat="1" applyFont="1" applyAlignment="1">
      <alignment horizontal="right"/>
    </xf>
    <xf numFmtId="167" fontId="3" fillId="0" borderId="0" xfId="0" applyNumberFormat="1" applyFont="1"/>
    <xf numFmtId="165" fontId="3" fillId="0" borderId="7" xfId="0" applyNumberFormat="1" applyFont="1" applyBorder="1" applyAlignment="1">
      <alignment horizontal="center"/>
    </xf>
    <xf numFmtId="165" fontId="3" fillId="3" borderId="10" xfId="0" applyNumberFormat="1" applyFont="1" applyFill="1" applyBorder="1" applyAlignment="1">
      <alignment horizontal="center"/>
    </xf>
    <xf numFmtId="165" fontId="7" fillId="0" borderId="0" xfId="0" applyNumberFormat="1" applyFont="1" applyAlignment="1">
      <alignment horizontal="center"/>
    </xf>
    <xf numFmtId="165" fontId="3" fillId="0" borderId="6" xfId="0" applyNumberFormat="1" applyFont="1" applyBorder="1" applyAlignment="1">
      <alignment horizontal="center"/>
    </xf>
    <xf numFmtId="165" fontId="3" fillId="3" borderId="5" xfId="0" applyNumberFormat="1" applyFont="1" applyFill="1" applyBorder="1" applyAlignment="1">
      <alignment horizontal="center"/>
    </xf>
    <xf numFmtId="166" fontId="3" fillId="3" borderId="10" xfId="0" applyNumberFormat="1" applyFont="1" applyFill="1" applyBorder="1" applyAlignment="1">
      <alignment horizontal="center"/>
    </xf>
    <xf numFmtId="9" fontId="3" fillId="0" borderId="0" xfId="0" applyNumberFormat="1" applyFont="1"/>
    <xf numFmtId="166" fontId="3" fillId="3" borderId="4" xfId="0" applyNumberFormat="1" applyFont="1" applyFill="1" applyBorder="1" applyAlignment="1">
      <alignment horizontal="center"/>
    </xf>
    <xf numFmtId="166" fontId="3" fillId="3" borderId="5" xfId="0" applyNumberFormat="1" applyFont="1" applyFill="1" applyBorder="1" applyAlignment="1">
      <alignment horizontal="center"/>
    </xf>
    <xf numFmtId="0" fontId="6" fillId="0" borderId="0" xfId="0" applyFont="1"/>
    <xf numFmtId="166" fontId="3" fillId="0" borderId="0" xfId="0" applyNumberFormat="1" applyFont="1" applyAlignment="1">
      <alignment horizontal="center"/>
    </xf>
    <xf numFmtId="3" fontId="3" fillId="0" borderId="0" xfId="0" applyNumberFormat="1" applyFont="1" applyAlignment="1">
      <alignment horizontal="right"/>
    </xf>
    <xf numFmtId="44" fontId="3" fillId="3" borderId="4" xfId="0" applyNumberFormat="1" applyFont="1" applyFill="1" applyBorder="1" applyAlignment="1">
      <alignment horizontal="center"/>
    </xf>
    <xf numFmtId="0" fontId="8" fillId="0" borderId="0" xfId="0" applyFont="1"/>
    <xf numFmtId="0" fontId="8" fillId="0" borderId="0" xfId="0" applyFont="1" applyAlignment="1">
      <alignment horizontal="center"/>
    </xf>
    <xf numFmtId="0" fontId="9" fillId="4" borderId="5" xfId="0" applyFont="1" applyFill="1" applyBorder="1" applyAlignment="1">
      <alignment horizontal="center"/>
    </xf>
    <xf numFmtId="49" fontId="8" fillId="0" borderId="6" xfId="0" applyNumberFormat="1" applyFont="1" applyBorder="1" applyAlignment="1">
      <alignment horizontal="center"/>
    </xf>
    <xf numFmtId="49" fontId="10" fillId="0" borderId="0" xfId="0" applyNumberFormat="1" applyFont="1"/>
    <xf numFmtId="49" fontId="8" fillId="0" borderId="0" xfId="0" applyNumberFormat="1" applyFont="1"/>
    <xf numFmtId="171" fontId="8" fillId="0" borderId="0" xfId="0" applyNumberFormat="1" applyFont="1" applyAlignment="1">
      <alignment horizontal="center"/>
    </xf>
    <xf numFmtId="171" fontId="8" fillId="0" borderId="0" xfId="0" applyNumberFormat="1" applyFont="1"/>
    <xf numFmtId="165" fontId="8" fillId="0" borderId="0" xfId="0" applyNumberFormat="1" applyFont="1"/>
    <xf numFmtId="165" fontId="8" fillId="0" borderId="6" xfId="0" applyNumberFormat="1" applyFont="1" applyBorder="1"/>
    <xf numFmtId="172" fontId="8" fillId="0" borderId="0" xfId="0" applyNumberFormat="1" applyFont="1"/>
    <xf numFmtId="49" fontId="8" fillId="3" borderId="4" xfId="0" applyNumberFormat="1" applyFont="1" applyFill="1" applyBorder="1"/>
    <xf numFmtId="0" fontId="8" fillId="3" borderId="4" xfId="0" applyFont="1" applyFill="1" applyBorder="1"/>
    <xf numFmtId="165" fontId="8" fillId="3" borderId="4" xfId="0" applyNumberFormat="1" applyFont="1" applyFill="1" applyBorder="1"/>
    <xf numFmtId="171" fontId="8" fillId="0" borderId="11" xfId="0" applyNumberFormat="1" applyFont="1" applyBorder="1"/>
    <xf numFmtId="173" fontId="11" fillId="0" borderId="0" xfId="0" applyNumberFormat="1" applyFont="1" applyAlignment="1">
      <alignment horizontal="center"/>
    </xf>
    <xf numFmtId="165" fontId="8" fillId="3" borderId="5" xfId="0" applyNumberFormat="1" applyFont="1" applyFill="1" applyBorder="1"/>
    <xf numFmtId="172" fontId="8" fillId="0" borderId="6" xfId="0" applyNumberFormat="1" applyFont="1" applyBorder="1"/>
    <xf numFmtId="49" fontId="8" fillId="3" borderId="4" xfId="0" quotePrefix="1" applyNumberFormat="1" applyFont="1" applyFill="1" applyBorder="1"/>
    <xf numFmtId="172" fontId="8" fillId="0" borderId="7" xfId="0" applyNumberFormat="1" applyFont="1" applyBorder="1"/>
    <xf numFmtId="165" fontId="8" fillId="0" borderId="7" xfId="0" applyNumberFormat="1" applyFont="1" applyBorder="1"/>
    <xf numFmtId="0" fontId="12" fillId="0" borderId="0" xfId="0" applyFont="1"/>
    <xf numFmtId="0" fontId="10" fillId="3" borderId="4" xfId="0" applyFont="1" applyFill="1" applyBorder="1" applyAlignment="1">
      <alignment horizontal="center"/>
    </xf>
    <xf numFmtId="0" fontId="13" fillId="0" borderId="0" xfId="0" applyFont="1"/>
    <xf numFmtId="0" fontId="12" fillId="0" borderId="0" xfId="0" applyFont="1" applyAlignment="1">
      <alignment horizontal="left"/>
    </xf>
    <xf numFmtId="166" fontId="12" fillId="0" borderId="0" xfId="0" applyNumberFormat="1" applyFont="1"/>
    <xf numFmtId="41" fontId="12" fillId="0" borderId="0" xfId="0" applyNumberFormat="1" applyFont="1"/>
    <xf numFmtId="49" fontId="12" fillId="0" borderId="0" xfId="0" applyNumberFormat="1" applyFont="1"/>
    <xf numFmtId="0" fontId="13" fillId="0" borderId="0" xfId="0" applyFont="1" applyAlignment="1">
      <alignment horizontal="left"/>
    </xf>
    <xf numFmtId="0" fontId="14" fillId="0" borderId="0" xfId="0" applyFont="1"/>
    <xf numFmtId="41" fontId="12" fillId="0" borderId="6" xfId="0" applyNumberFormat="1" applyFont="1" applyBorder="1"/>
    <xf numFmtId="49" fontId="14" fillId="0" borderId="0" xfId="0" applyNumberFormat="1" applyFont="1"/>
    <xf numFmtId="41" fontId="12" fillId="3" borderId="4" xfId="0" applyNumberFormat="1" applyFont="1" applyFill="1" applyBorder="1"/>
    <xf numFmtId="41" fontId="12" fillId="5" borderId="4" xfId="0" applyNumberFormat="1" applyFont="1" applyFill="1" applyBorder="1"/>
    <xf numFmtId="41" fontId="12" fillId="0" borderId="8" xfId="0" applyNumberFormat="1" applyFont="1" applyBorder="1"/>
    <xf numFmtId="0" fontId="9" fillId="0" borderId="0" xfId="0" applyFont="1" applyAlignment="1">
      <alignment horizontal="center"/>
    </xf>
    <xf numFmtId="41" fontId="16" fillId="0" borderId="0" xfId="0" applyNumberFormat="1" applyFont="1"/>
    <xf numFmtId="41" fontId="16" fillId="5" borderId="4" xfId="0" applyNumberFormat="1" applyFont="1" applyFill="1" applyBorder="1"/>
    <xf numFmtId="0" fontId="17" fillId="0" borderId="0" xfId="0" applyFont="1"/>
    <xf numFmtId="0" fontId="9" fillId="3" borderId="4" xfId="0" applyFont="1" applyFill="1" applyBorder="1" applyAlignment="1">
      <alignment horizontal="center"/>
    </xf>
    <xf numFmtId="0" fontId="18" fillId="3" borderId="18" xfId="0" applyFont="1" applyFill="1" applyBorder="1" applyAlignment="1">
      <alignment horizontal="center"/>
    </xf>
    <xf numFmtId="0" fontId="18" fillId="3" borderId="4" xfId="0" applyFont="1" applyFill="1" applyBorder="1" applyAlignment="1">
      <alignment horizontal="center"/>
    </xf>
    <xf numFmtId="0" fontId="19" fillId="3" borderId="19" xfId="0" applyFont="1" applyFill="1" applyBorder="1"/>
    <xf numFmtId="0" fontId="9" fillId="3" borderId="18" xfId="0" applyFont="1" applyFill="1" applyBorder="1" applyAlignment="1">
      <alignment horizontal="center"/>
    </xf>
    <xf numFmtId="0" fontId="9" fillId="3" borderId="19" xfId="0" applyFont="1" applyFill="1" applyBorder="1" applyAlignment="1">
      <alignment horizontal="center"/>
    </xf>
    <xf numFmtId="0" fontId="8" fillId="3" borderId="18" xfId="0" applyFont="1" applyFill="1" applyBorder="1"/>
    <xf numFmtId="0" fontId="17" fillId="3" borderId="4" xfId="0" applyFont="1" applyFill="1" applyBorder="1"/>
    <xf numFmtId="0" fontId="17" fillId="3" borderId="19" xfId="0" applyFont="1" applyFill="1" applyBorder="1"/>
    <xf numFmtId="0" fontId="17" fillId="3" borderId="18" xfId="0" applyFont="1" applyFill="1" applyBorder="1"/>
    <xf numFmtId="166" fontId="8" fillId="3" borderId="4" xfId="0" applyNumberFormat="1" applyFont="1" applyFill="1" applyBorder="1"/>
    <xf numFmtId="166" fontId="8" fillId="3" borderId="18" xfId="0" applyNumberFormat="1" applyFont="1" applyFill="1" applyBorder="1"/>
    <xf numFmtId="166" fontId="8" fillId="3" borderId="19" xfId="0" applyNumberFormat="1" applyFont="1" applyFill="1" applyBorder="1"/>
    <xf numFmtId="41" fontId="8" fillId="3" borderId="18" xfId="0" applyNumberFormat="1" applyFont="1" applyFill="1" applyBorder="1"/>
    <xf numFmtId="41" fontId="8" fillId="3" borderId="4" xfId="0" applyNumberFormat="1" applyFont="1" applyFill="1" applyBorder="1"/>
    <xf numFmtId="41" fontId="8" fillId="3" borderId="19" xfId="0" applyNumberFormat="1" applyFont="1" applyFill="1" applyBorder="1"/>
    <xf numFmtId="41" fontId="11" fillId="3" borderId="18" xfId="0" applyNumberFormat="1" applyFont="1" applyFill="1" applyBorder="1"/>
    <xf numFmtId="41" fontId="11" fillId="3" borderId="4" xfId="0" applyNumberFormat="1" applyFont="1" applyFill="1" applyBorder="1"/>
    <xf numFmtId="41" fontId="11" fillId="3" borderId="19" xfId="0" applyNumberFormat="1" applyFont="1" applyFill="1" applyBorder="1"/>
    <xf numFmtId="41" fontId="8" fillId="3" borderId="20" xfId="0" applyNumberFormat="1" applyFont="1" applyFill="1" applyBorder="1"/>
    <xf numFmtId="41" fontId="8" fillId="3" borderId="5" xfId="0" applyNumberFormat="1" applyFont="1" applyFill="1" applyBorder="1"/>
    <xf numFmtId="41" fontId="8" fillId="3" borderId="21" xfId="0" applyNumberFormat="1" applyFont="1" applyFill="1" applyBorder="1"/>
    <xf numFmtId="0" fontId="8" fillId="3" borderId="19" xfId="0" applyFont="1" applyFill="1" applyBorder="1"/>
    <xf numFmtId="166" fontId="8" fillId="0" borderId="0" xfId="0" applyNumberFormat="1" applyFont="1"/>
    <xf numFmtId="41" fontId="8" fillId="0" borderId="0" xfId="0" applyNumberFormat="1" applyFont="1"/>
    <xf numFmtId="41" fontId="8" fillId="0" borderId="6" xfId="0" applyNumberFormat="1" applyFont="1" applyBorder="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applyAlignment="1">
      <alignment horizontal="center"/>
    </xf>
    <xf numFmtId="0" fontId="25" fillId="0" borderId="0" xfId="0" applyFont="1" applyAlignment="1">
      <alignment horizontal="center"/>
    </xf>
    <xf numFmtId="0" fontId="24" fillId="2" borderId="23" xfId="0" applyFont="1" applyFill="1" applyBorder="1" applyAlignment="1">
      <alignment horizontal="center"/>
    </xf>
    <xf numFmtId="0" fontId="20" fillId="7" borderId="4" xfId="0" applyFont="1" applyFill="1" applyBorder="1" applyAlignment="1">
      <alignment wrapText="1"/>
    </xf>
    <xf numFmtId="164" fontId="21" fillId="7" borderId="4" xfId="0" applyNumberFormat="1" applyFont="1" applyFill="1" applyBorder="1"/>
    <xf numFmtId="0" fontId="21" fillId="7" borderId="4" xfId="0" applyFont="1" applyFill="1" applyBorder="1"/>
    <xf numFmtId="0" fontId="21" fillId="7" borderId="15" xfId="0" applyFont="1" applyFill="1" applyBorder="1"/>
    <xf numFmtId="0" fontId="21" fillId="0" borderId="0" xfId="0" applyFont="1" applyAlignment="1">
      <alignment wrapText="1"/>
    </xf>
    <xf numFmtId="166" fontId="21" fillId="0" borderId="0" xfId="0" applyNumberFormat="1" applyFont="1" applyAlignment="1">
      <alignment horizontal="center"/>
    </xf>
    <xf numFmtId="0" fontId="24" fillId="7" borderId="4" xfId="0" applyFont="1" applyFill="1" applyBorder="1" applyAlignment="1">
      <alignment wrapText="1"/>
    </xf>
    <xf numFmtId="164" fontId="23" fillId="0" borderId="0" xfId="0" applyNumberFormat="1" applyFont="1" applyAlignment="1">
      <alignment wrapText="1"/>
    </xf>
    <xf numFmtId="164" fontId="21" fillId="0" borderId="0" xfId="0" applyNumberFormat="1" applyFont="1"/>
    <xf numFmtId="166" fontId="21" fillId="0" borderId="6" xfId="0" applyNumberFormat="1" applyFont="1" applyBorder="1" applyAlignment="1">
      <alignment horizontal="center"/>
    </xf>
    <xf numFmtId="0" fontId="21" fillId="0" borderId="12" xfId="0" applyFont="1" applyBorder="1"/>
    <xf numFmtId="164" fontId="21" fillId="7" borderId="15" xfId="0" applyNumberFormat="1" applyFont="1" applyFill="1" applyBorder="1"/>
    <xf numFmtId="0" fontId="21" fillId="0" borderId="0" xfId="0" applyFont="1" applyAlignment="1">
      <alignment horizontal="left" wrapText="1"/>
    </xf>
    <xf numFmtId="165" fontId="21" fillId="0" borderId="0" xfId="0" applyNumberFormat="1" applyFont="1" applyAlignment="1">
      <alignment horizontal="center"/>
    </xf>
    <xf numFmtId="165" fontId="21" fillId="0" borderId="15" xfId="0" applyNumberFormat="1" applyFont="1" applyBorder="1" applyAlignment="1">
      <alignment horizontal="center"/>
    </xf>
    <xf numFmtId="165" fontId="21" fillId="0" borderId="22" xfId="0" applyNumberFormat="1" applyFont="1" applyBorder="1" applyAlignment="1">
      <alignment horizontal="center"/>
    </xf>
    <xf numFmtId="0" fontId="21" fillId="0" borderId="12" xfId="0" applyFont="1" applyBorder="1" applyAlignment="1">
      <alignment wrapText="1"/>
    </xf>
    <xf numFmtId="3" fontId="21" fillId="0" borderId="0" xfId="0" applyNumberFormat="1" applyFont="1"/>
    <xf numFmtId="0" fontId="20" fillId="7" borderId="4" xfId="0" applyFont="1" applyFill="1" applyBorder="1"/>
    <xf numFmtId="0" fontId="22" fillId="7" borderId="4" xfId="0" applyFont="1" applyFill="1" applyBorder="1"/>
    <xf numFmtId="0" fontId="22" fillId="7" borderId="15" xfId="0" applyFont="1" applyFill="1" applyBorder="1"/>
    <xf numFmtId="3" fontId="22" fillId="0" borderId="0" xfId="0" applyNumberFormat="1" applyFont="1"/>
    <xf numFmtId="3" fontId="23" fillId="0" borderId="0" xfId="0" applyNumberFormat="1" applyFont="1"/>
    <xf numFmtId="9" fontId="21" fillId="0" borderId="0" xfId="0" applyNumberFormat="1" applyFont="1"/>
    <xf numFmtId="9" fontId="21" fillId="0" borderId="0" xfId="0" applyNumberFormat="1" applyFont="1" applyAlignment="1">
      <alignment horizontal="right"/>
    </xf>
    <xf numFmtId="9" fontId="23" fillId="0" borderId="0" xfId="0" applyNumberFormat="1" applyFont="1"/>
    <xf numFmtId="9" fontId="22" fillId="0" borderId="0" xfId="0" applyNumberFormat="1" applyFont="1"/>
    <xf numFmtId="0" fontId="21" fillId="0" borderId="0" xfId="0" applyFont="1" applyAlignment="1">
      <alignment horizontal="right"/>
    </xf>
    <xf numFmtId="0" fontId="21"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center"/>
    </xf>
    <xf numFmtId="166" fontId="21" fillId="0" borderId="0" xfId="0" applyNumberFormat="1" applyFont="1"/>
    <xf numFmtId="0" fontId="21" fillId="0" borderId="0" xfId="0" applyFont="1" applyAlignment="1">
      <alignment horizontal="left" wrapText="1" indent="1"/>
    </xf>
    <xf numFmtId="166" fontId="21" fillId="0" borderId="8" xfId="0" applyNumberFormat="1" applyFont="1" applyBorder="1"/>
    <xf numFmtId="167" fontId="21" fillId="0" borderId="0" xfId="0" applyNumberFormat="1" applyFont="1"/>
    <xf numFmtId="167" fontId="21" fillId="0" borderId="6" xfId="0" applyNumberFormat="1" applyFont="1" applyBorder="1"/>
    <xf numFmtId="167" fontId="21" fillId="0" borderId="9" xfId="0" applyNumberFormat="1" applyFont="1" applyBorder="1"/>
    <xf numFmtId="0" fontId="21" fillId="0" borderId="15" xfId="0" applyFont="1" applyBorder="1" applyAlignment="1">
      <alignment horizontal="left" wrapText="1" indent="1"/>
    </xf>
    <xf numFmtId="0" fontId="21" fillId="0" borderId="15" xfId="0" applyFont="1" applyBorder="1"/>
    <xf numFmtId="0" fontId="23" fillId="0" borderId="15" xfId="0" applyFont="1" applyBorder="1"/>
    <xf numFmtId="10" fontId="21" fillId="0" borderId="0" xfId="0" applyNumberFormat="1" applyFont="1"/>
    <xf numFmtId="0" fontId="23" fillId="0" borderId="15" xfId="0" applyFont="1" applyBorder="1" applyAlignment="1">
      <alignment horizontal="left" wrapText="1" indent="1"/>
    </xf>
    <xf numFmtId="168" fontId="21" fillId="0" borderId="0" xfId="0" applyNumberFormat="1" applyFont="1"/>
    <xf numFmtId="168" fontId="21" fillId="0" borderId="6" xfId="0" applyNumberFormat="1" applyFont="1" applyBorder="1"/>
    <xf numFmtId="168" fontId="21" fillId="0" borderId="9" xfId="0" applyNumberFormat="1" applyFont="1" applyBorder="1"/>
    <xf numFmtId="165" fontId="21" fillId="0" borderId="0" xfId="0" applyNumberFormat="1" applyFont="1"/>
    <xf numFmtId="165" fontId="21" fillId="0" borderId="15" xfId="0" applyNumberFormat="1" applyFont="1" applyBorder="1"/>
    <xf numFmtId="44" fontId="21" fillId="0" borderId="0" xfId="0" applyNumberFormat="1" applyFont="1"/>
    <xf numFmtId="169" fontId="21" fillId="0" borderId="0" xfId="0" applyNumberFormat="1" applyFont="1"/>
    <xf numFmtId="170" fontId="21" fillId="0" borderId="0" xfId="0" applyNumberFormat="1" applyFont="1"/>
    <xf numFmtId="170" fontId="21" fillId="0" borderId="8" xfId="0" applyNumberFormat="1" applyFont="1" applyBorder="1"/>
    <xf numFmtId="166" fontId="21" fillId="0" borderId="6" xfId="0" applyNumberFormat="1" applyFont="1" applyBorder="1"/>
    <xf numFmtId="0" fontId="23" fillId="0" borderId="0" xfId="0" applyFont="1" applyAlignment="1">
      <alignment wrapText="1"/>
    </xf>
    <xf numFmtId="166" fontId="21" fillId="0" borderId="15" xfId="0" applyNumberFormat="1" applyFont="1" applyBorder="1" applyAlignment="1">
      <alignment horizontal="center"/>
    </xf>
    <xf numFmtId="165" fontId="21" fillId="0" borderId="6" xfId="0" applyNumberFormat="1" applyFont="1" applyBorder="1"/>
    <xf numFmtId="165" fontId="21" fillId="0" borderId="10" xfId="0" applyNumberFormat="1" applyFont="1" applyBorder="1" applyAlignment="1">
      <alignment horizontal="center"/>
    </xf>
    <xf numFmtId="165" fontId="21" fillId="0" borderId="7" xfId="0" applyNumberFormat="1" applyFont="1" applyBorder="1" applyAlignment="1">
      <alignment horizontal="center"/>
    </xf>
    <xf numFmtId="166" fontId="21" fillId="0" borderId="10" xfId="0" applyNumberFormat="1" applyFont="1" applyBorder="1" applyAlignment="1">
      <alignment horizontal="center"/>
    </xf>
    <xf numFmtId="166" fontId="21" fillId="0" borderId="7" xfId="0" applyNumberFormat="1" applyFont="1" applyBorder="1" applyAlignment="1">
      <alignment horizontal="center"/>
    </xf>
    <xf numFmtId="3" fontId="21" fillId="0" borderId="0" xfId="0" applyNumberFormat="1" applyFont="1" applyAlignment="1">
      <alignment horizontal="right"/>
    </xf>
    <xf numFmtId="44" fontId="21" fillId="0" borderId="0" xfId="0" applyNumberFormat="1" applyFont="1" applyAlignment="1">
      <alignment horizontal="center"/>
    </xf>
    <xf numFmtId="0" fontId="24" fillId="2" borderId="22" xfId="0" applyFont="1" applyFill="1" applyBorder="1" applyAlignment="1">
      <alignment horizontal="center"/>
    </xf>
    <xf numFmtId="0" fontId="5" fillId="4" borderId="1" xfId="0" applyFont="1" applyFill="1" applyBorder="1" applyAlignment="1">
      <alignment horizontal="center"/>
    </xf>
    <xf numFmtId="0" fontId="1" fillId="0" borderId="2" xfId="0" applyFont="1" applyBorder="1"/>
    <xf numFmtId="0" fontId="1" fillId="0" borderId="3" xfId="0" applyFont="1" applyBorder="1"/>
    <xf numFmtId="0" fontId="9" fillId="4" borderId="1" xfId="0" applyFont="1" applyFill="1" applyBorder="1" applyAlignment="1">
      <alignment horizontal="center"/>
    </xf>
    <xf numFmtId="0" fontId="21" fillId="0" borderId="0" xfId="0" applyFont="1" applyAlignment="1">
      <alignment horizontal="left" wrapText="1"/>
    </xf>
    <xf numFmtId="0" fontId="15" fillId="4" borderId="13" xfId="0" applyFont="1" applyFill="1" applyBorder="1" applyAlignment="1">
      <alignment horizontal="center"/>
    </xf>
    <xf numFmtId="0" fontId="1" fillId="0" borderId="14" xfId="0" applyFont="1" applyBorder="1"/>
    <xf numFmtId="0" fontId="1" fillId="0" borderId="15" xfId="0" applyFont="1" applyBorder="1"/>
    <xf numFmtId="0" fontId="15" fillId="6" borderId="16" xfId="0" applyFont="1" applyFill="1" applyBorder="1" applyAlignment="1">
      <alignment horizontal="center"/>
    </xf>
    <xf numFmtId="0" fontId="1" fillId="0" borderId="7" xfId="0" applyFont="1" applyBorder="1"/>
    <xf numFmtId="0" fontId="1" fillId="0" borderId="17" xfId="0" applyFont="1" applyBorder="1"/>
  </cellXfs>
  <cellStyles count="1">
    <cellStyle name="Normal" xfId="0" builtinId="0"/>
  </cellStyles>
  <dxfs count="0"/>
  <tableStyles count="0" defaultTableStyle="TableStyleMedium2" defaultPivotStyle="PivotStyleLight16"/>
  <colors>
    <mruColors>
      <color rgb="FFD8D8D8"/>
      <color rgb="FFEEEB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pageSetUpPr fitToPage="1"/>
  </sheetPr>
  <dimension ref="A1:O1001"/>
  <sheetViews>
    <sheetView tabSelected="1" zoomScaleNormal="100" workbookViewId="0">
      <selection activeCell="G18" sqref="G18"/>
    </sheetView>
  </sheetViews>
  <sheetFormatPr baseColWidth="10" defaultColWidth="14.5" defaultRowHeight="15" customHeight="1" x14ac:dyDescent="0.15"/>
  <cols>
    <col min="1" max="1" width="46" style="102" bestFit="1" customWidth="1"/>
    <col min="2" max="2" width="1.83203125" style="102" customWidth="1"/>
    <col min="3" max="6" width="11" style="100" customWidth="1"/>
    <col min="7" max="7" width="11.5" style="102" bestFit="1" customWidth="1"/>
    <col min="8" max="8" width="1.83203125" style="102" customWidth="1"/>
    <col min="9" max="10" width="10.83203125" style="102" bestFit="1" customWidth="1"/>
    <col min="11" max="16384" width="14.5" style="102"/>
  </cols>
  <sheetData>
    <row r="1" spans="1:15" ht="15.75" customHeight="1" x14ac:dyDescent="0.15">
      <c r="A1" s="99" t="s">
        <v>0</v>
      </c>
      <c r="B1" s="100"/>
      <c r="H1" s="100"/>
      <c r="I1" s="100"/>
      <c r="J1" s="100"/>
    </row>
    <row r="2" spans="1:15" ht="15.75" customHeight="1" x14ac:dyDescent="0.15">
      <c r="A2" s="100" t="s">
        <v>1</v>
      </c>
      <c r="B2" s="100"/>
      <c r="C2" s="136"/>
      <c r="D2" s="136"/>
      <c r="E2" s="136"/>
      <c r="F2" s="136"/>
      <c r="H2" s="100"/>
      <c r="I2" s="100"/>
      <c r="J2" s="100"/>
    </row>
    <row r="3" spans="1:15" ht="15.75" customHeight="1" x14ac:dyDescent="0.15">
      <c r="A3" s="100" t="s">
        <v>2</v>
      </c>
      <c r="B3" s="100"/>
      <c r="C3" s="136"/>
      <c r="D3" s="136"/>
      <c r="E3" s="136"/>
      <c r="F3" s="136"/>
      <c r="H3" s="100"/>
      <c r="I3" s="100"/>
      <c r="J3" s="100"/>
    </row>
    <row r="4" spans="1:15" ht="15.75" customHeight="1" x14ac:dyDescent="0.15">
      <c r="A4" s="100"/>
      <c r="B4" s="100"/>
      <c r="C4" s="167" t="s">
        <v>208</v>
      </c>
      <c r="D4" s="167"/>
      <c r="E4" s="167"/>
      <c r="F4" s="167"/>
      <c r="G4" s="167"/>
      <c r="H4" s="100"/>
      <c r="I4" s="167" t="s">
        <v>215</v>
      </c>
      <c r="J4" s="167"/>
      <c r="M4" s="100"/>
      <c r="N4" s="100"/>
      <c r="O4" s="100"/>
    </row>
    <row r="5" spans="1:15" ht="15.75" customHeight="1" x14ac:dyDescent="0.15">
      <c r="A5" s="100"/>
      <c r="B5" s="100"/>
      <c r="C5" s="105" t="s">
        <v>5</v>
      </c>
      <c r="D5" s="105" t="s">
        <v>6</v>
      </c>
      <c r="E5" s="105" t="s">
        <v>7</v>
      </c>
      <c r="F5" s="105" t="s">
        <v>8</v>
      </c>
      <c r="G5" s="105" t="s">
        <v>9</v>
      </c>
      <c r="H5" s="100"/>
      <c r="I5" s="105" t="s">
        <v>5</v>
      </c>
      <c r="J5" s="105" t="s">
        <v>6</v>
      </c>
    </row>
    <row r="6" spans="1:15" ht="15.75" customHeight="1" x14ac:dyDescent="0.15">
      <c r="A6" s="100"/>
      <c r="B6" s="100"/>
      <c r="G6" s="100"/>
      <c r="H6" s="100"/>
      <c r="I6" s="100"/>
      <c r="J6" s="100"/>
    </row>
    <row r="7" spans="1:15" ht="15.75" customHeight="1" x14ac:dyDescent="0.15">
      <c r="A7" s="100" t="s">
        <v>10</v>
      </c>
      <c r="B7" s="100"/>
      <c r="C7" s="159">
        <v>152411</v>
      </c>
      <c r="D7" s="159">
        <v>162455</v>
      </c>
      <c r="E7" s="159">
        <v>166503</v>
      </c>
      <c r="F7" s="159">
        <v>171135</v>
      </c>
      <c r="G7" s="159">
        <v>652504</v>
      </c>
      <c r="H7" s="100"/>
      <c r="I7" s="159">
        <v>172448</v>
      </c>
      <c r="J7" s="159">
        <v>179212</v>
      </c>
    </row>
    <row r="8" spans="1:15" ht="15.75" customHeight="1" x14ac:dyDescent="0.15">
      <c r="A8" s="100" t="s">
        <v>11</v>
      </c>
      <c r="B8" s="100"/>
      <c r="C8" s="160">
        <v>14847</v>
      </c>
      <c r="D8" s="160">
        <v>16232</v>
      </c>
      <c r="E8" s="160">
        <v>16053</v>
      </c>
      <c r="F8" s="160">
        <v>17392</v>
      </c>
      <c r="G8" s="160">
        <v>64524</v>
      </c>
      <c r="H8" s="100"/>
      <c r="I8" s="160">
        <v>17804</v>
      </c>
      <c r="J8" s="160">
        <v>19987</v>
      </c>
    </row>
    <row r="9" spans="1:15" ht="15.75" customHeight="1" x14ac:dyDescent="0.15">
      <c r="A9" s="100" t="s">
        <v>12</v>
      </c>
      <c r="B9" s="100"/>
      <c r="C9" s="119">
        <v>137564</v>
      </c>
      <c r="D9" s="119">
        <v>146223</v>
      </c>
      <c r="E9" s="119">
        <v>150450</v>
      </c>
      <c r="F9" s="119">
        <v>153743</v>
      </c>
      <c r="G9" s="119">
        <v>587980</v>
      </c>
      <c r="H9" s="100"/>
      <c r="I9" s="119">
        <v>154644</v>
      </c>
      <c r="J9" s="119">
        <v>159225</v>
      </c>
    </row>
    <row r="10" spans="1:15" ht="15.75" customHeight="1" x14ac:dyDescent="0.15">
      <c r="A10" s="100" t="s">
        <v>13</v>
      </c>
      <c r="B10" s="100"/>
      <c r="G10" s="100"/>
      <c r="H10" s="100"/>
      <c r="I10" s="100"/>
      <c r="J10" s="100"/>
    </row>
    <row r="11" spans="1:15" ht="15.75" customHeight="1" x14ac:dyDescent="0.15">
      <c r="A11" s="100" t="s">
        <v>14</v>
      </c>
      <c r="B11" s="100"/>
      <c r="C11" s="151">
        <v>76316</v>
      </c>
      <c r="D11" s="151">
        <v>84371</v>
      </c>
      <c r="E11" s="151">
        <v>81028</v>
      </c>
      <c r="F11" s="151">
        <v>82973</v>
      </c>
      <c r="G11" s="151">
        <v>324688</v>
      </c>
      <c r="H11" s="100"/>
      <c r="I11" s="151">
        <v>82791</v>
      </c>
      <c r="J11" s="151">
        <v>91151</v>
      </c>
    </row>
    <row r="12" spans="1:15" ht="15.75" customHeight="1" x14ac:dyDescent="0.15">
      <c r="A12" s="100" t="s">
        <v>15</v>
      </c>
      <c r="B12" s="100"/>
      <c r="C12" s="151">
        <v>93237</v>
      </c>
      <c r="D12" s="151">
        <v>96448</v>
      </c>
      <c r="E12" s="151">
        <v>98349</v>
      </c>
      <c r="F12" s="151">
        <v>103921</v>
      </c>
      <c r="G12" s="151">
        <v>391955</v>
      </c>
      <c r="H12" s="100"/>
      <c r="I12" s="151">
        <v>104332</v>
      </c>
      <c r="J12" s="151">
        <v>108649</v>
      </c>
    </row>
    <row r="13" spans="1:15" ht="15.75" customHeight="1" x14ac:dyDescent="0.15">
      <c r="A13" s="100" t="s">
        <v>16</v>
      </c>
      <c r="B13" s="100"/>
      <c r="C13" s="151">
        <v>33256</v>
      </c>
      <c r="D13" s="151">
        <v>38787</v>
      </c>
      <c r="E13" s="151">
        <v>34494</v>
      </c>
      <c r="F13" s="151">
        <v>34797</v>
      </c>
      <c r="G13" s="151">
        <v>141334</v>
      </c>
      <c r="H13" s="100"/>
      <c r="I13" s="151">
        <v>33690</v>
      </c>
      <c r="J13" s="151">
        <v>36222</v>
      </c>
    </row>
    <row r="14" spans="1:15" ht="15.75" customHeight="1" x14ac:dyDescent="0.15">
      <c r="A14" s="100" t="s">
        <v>17</v>
      </c>
      <c r="B14" s="100"/>
      <c r="C14" s="161">
        <v>202809</v>
      </c>
      <c r="D14" s="161">
        <v>219606</v>
      </c>
      <c r="E14" s="161">
        <v>213871</v>
      </c>
      <c r="F14" s="161">
        <v>221691</v>
      </c>
      <c r="G14" s="161">
        <v>857977</v>
      </c>
      <c r="H14" s="100"/>
      <c r="I14" s="162">
        <v>220813</v>
      </c>
      <c r="J14" s="162">
        <v>236022</v>
      </c>
    </row>
    <row r="15" spans="1:15" ht="15.75" customHeight="1" x14ac:dyDescent="0.15">
      <c r="A15" s="100"/>
      <c r="B15" s="100"/>
      <c r="C15" s="120"/>
      <c r="D15" s="120"/>
      <c r="E15" s="120"/>
      <c r="F15" s="120"/>
      <c r="G15" s="120"/>
      <c r="H15" s="100"/>
      <c r="I15" s="120"/>
      <c r="J15" s="120"/>
    </row>
    <row r="16" spans="1:15" ht="15.75" customHeight="1" x14ac:dyDescent="0.15">
      <c r="A16" s="100" t="s">
        <v>18</v>
      </c>
      <c r="B16" s="100"/>
      <c r="C16" s="119">
        <v>-65245</v>
      </c>
      <c r="D16" s="119">
        <v>-73383</v>
      </c>
      <c r="E16" s="119">
        <v>-63421</v>
      </c>
      <c r="F16" s="119">
        <v>-67948</v>
      </c>
      <c r="G16" s="119">
        <v>-269997</v>
      </c>
      <c r="H16" s="100"/>
      <c r="I16" s="119">
        <v>-66169</v>
      </c>
      <c r="J16" s="119">
        <v>-76797</v>
      </c>
    </row>
    <row r="17" spans="1:10" ht="15.75" customHeight="1" x14ac:dyDescent="0.15">
      <c r="A17" s="100" t="s">
        <v>19</v>
      </c>
      <c r="B17" s="100"/>
      <c r="C17" s="151">
        <v>5666</v>
      </c>
      <c r="D17" s="151">
        <v>4165</v>
      </c>
      <c r="E17" s="151">
        <v>3479</v>
      </c>
      <c r="F17" s="151">
        <v>7314</v>
      </c>
      <c r="G17" s="151">
        <v>20624</v>
      </c>
      <c r="H17" s="100"/>
      <c r="I17" s="151">
        <v>4360</v>
      </c>
      <c r="J17" s="151">
        <v>6760</v>
      </c>
    </row>
    <row r="18" spans="1:10" ht="15.75" customHeight="1" x14ac:dyDescent="0.15">
      <c r="A18" s="100" t="s">
        <v>20</v>
      </c>
      <c r="B18" s="100"/>
      <c r="C18" s="160">
        <v>-967</v>
      </c>
      <c r="D18" s="160">
        <v>-968</v>
      </c>
      <c r="E18" s="160">
        <v>-1012</v>
      </c>
      <c r="F18" s="160">
        <v>-1005</v>
      </c>
      <c r="G18" s="160">
        <v>-3952</v>
      </c>
      <c r="H18" s="100"/>
      <c r="I18" s="160">
        <v>-942</v>
      </c>
      <c r="J18" s="160">
        <v>-955</v>
      </c>
    </row>
    <row r="19" spans="1:10" ht="15.75" customHeight="1" x14ac:dyDescent="0.15">
      <c r="A19" s="100" t="s">
        <v>21</v>
      </c>
      <c r="B19" s="100"/>
      <c r="C19" s="119">
        <v>-60546</v>
      </c>
      <c r="D19" s="119">
        <v>-70186</v>
      </c>
      <c r="E19" s="119">
        <v>-60954</v>
      </c>
      <c r="F19" s="119">
        <v>-61639</v>
      </c>
      <c r="G19" s="119">
        <v>-253325</v>
      </c>
      <c r="H19" s="100"/>
      <c r="I19" s="119">
        <v>-62751</v>
      </c>
      <c r="J19" s="119">
        <v>-70992</v>
      </c>
    </row>
    <row r="20" spans="1:10" ht="15.75" customHeight="1" x14ac:dyDescent="0.15">
      <c r="A20" s="100" t="s">
        <v>22</v>
      </c>
      <c r="B20" s="100"/>
      <c r="C20" s="160">
        <v>922</v>
      </c>
      <c r="D20" s="160">
        <v>1228</v>
      </c>
      <c r="E20" s="160">
        <v>796</v>
      </c>
      <c r="F20" s="160">
        <v>759</v>
      </c>
      <c r="G20" s="160">
        <v>3705</v>
      </c>
      <c r="H20" s="100"/>
      <c r="I20" s="160">
        <v>971</v>
      </c>
      <c r="J20" s="160">
        <v>1197</v>
      </c>
    </row>
    <row r="21" spans="1:10" ht="15.75" customHeight="1" x14ac:dyDescent="0.15">
      <c r="A21" s="100" t="s">
        <v>23</v>
      </c>
      <c r="B21" s="100"/>
      <c r="C21" s="163">
        <v>-61468</v>
      </c>
      <c r="D21" s="163">
        <v>-71414</v>
      </c>
      <c r="E21" s="163">
        <v>-61750</v>
      </c>
      <c r="F21" s="163">
        <v>-62398</v>
      </c>
      <c r="G21" s="163">
        <v>-257030</v>
      </c>
      <c r="H21" s="100"/>
      <c r="I21" s="164">
        <v>-63722</v>
      </c>
      <c r="J21" s="164">
        <v>-72189</v>
      </c>
    </row>
    <row r="22" spans="1:10" ht="15.75" customHeight="1" x14ac:dyDescent="0.15">
      <c r="A22" s="100"/>
      <c r="B22" s="100"/>
      <c r="G22" s="100"/>
      <c r="H22" s="100"/>
      <c r="I22" s="100"/>
      <c r="J22" s="100"/>
    </row>
    <row r="23" spans="1:10" ht="15.75" customHeight="1" x14ac:dyDescent="0.15">
      <c r="A23" s="100"/>
      <c r="B23" s="100"/>
      <c r="G23" s="100"/>
      <c r="H23" s="100"/>
      <c r="I23" s="100"/>
      <c r="J23" s="100"/>
    </row>
    <row r="24" spans="1:10" ht="15.75" customHeight="1" x14ac:dyDescent="0.15">
      <c r="A24" s="100" t="s">
        <v>24</v>
      </c>
      <c r="B24" s="100"/>
      <c r="C24" s="165">
        <v>216413</v>
      </c>
      <c r="D24" s="165">
        <v>219004</v>
      </c>
      <c r="E24" s="165">
        <v>221776</v>
      </c>
      <c r="F24" s="165">
        <v>224300</v>
      </c>
      <c r="G24" s="165">
        <v>220406</v>
      </c>
      <c r="H24" s="100"/>
      <c r="I24" s="165">
        <v>227069</v>
      </c>
      <c r="J24" s="165">
        <v>229760</v>
      </c>
    </row>
    <row r="25" spans="1:10" ht="15.75" customHeight="1" x14ac:dyDescent="0.15">
      <c r="A25" s="100" t="s">
        <v>25</v>
      </c>
      <c r="B25" s="100"/>
      <c r="C25" s="166">
        <v>-0.28000000000000003</v>
      </c>
      <c r="D25" s="166">
        <v>-0.33</v>
      </c>
      <c r="E25" s="166">
        <v>-0.28000000000000003</v>
      </c>
      <c r="F25" s="166">
        <v>-0.28000000000000003</v>
      </c>
      <c r="G25" s="166">
        <v>-1.1661660753337024</v>
      </c>
      <c r="H25" s="100"/>
      <c r="I25" s="166">
        <v>-0.28000000000000003</v>
      </c>
      <c r="J25" s="166">
        <v>-0.31</v>
      </c>
    </row>
    <row r="26" spans="1:10" ht="15.75" customHeight="1" x14ac:dyDescent="0.15">
      <c r="A26" s="100"/>
      <c r="B26" s="100"/>
      <c r="H26" s="100"/>
      <c r="I26" s="100"/>
      <c r="J26" s="100"/>
    </row>
    <row r="27" spans="1:10" ht="15.75" customHeight="1" x14ac:dyDescent="0.15">
      <c r="A27" s="100"/>
      <c r="B27" s="100"/>
      <c r="H27" s="100"/>
      <c r="I27" s="100"/>
      <c r="J27" s="100"/>
    </row>
    <row r="28" spans="1:10" ht="15.75" customHeight="1" x14ac:dyDescent="0.15">
      <c r="A28" s="100"/>
      <c r="B28" s="100"/>
      <c r="H28" s="100"/>
      <c r="I28" s="100"/>
      <c r="J28" s="100"/>
    </row>
    <row r="29" spans="1:10" ht="15.75" customHeight="1" x14ac:dyDescent="0.15">
      <c r="A29" s="100"/>
      <c r="B29" s="100"/>
      <c r="H29" s="100"/>
      <c r="I29" s="100"/>
      <c r="J29" s="100"/>
    </row>
    <row r="30" spans="1:10" ht="15.75" customHeight="1" x14ac:dyDescent="0.15">
      <c r="A30" s="100"/>
      <c r="B30" s="100"/>
      <c r="H30" s="100"/>
      <c r="I30" s="100"/>
      <c r="J30" s="100"/>
    </row>
    <row r="31" spans="1:10" ht="15.75" customHeight="1" x14ac:dyDescent="0.15">
      <c r="A31" s="100"/>
      <c r="B31" s="100"/>
      <c r="H31" s="100"/>
      <c r="I31" s="100"/>
      <c r="J31" s="100"/>
    </row>
    <row r="32" spans="1:10" ht="15.75" customHeight="1" x14ac:dyDescent="0.15">
      <c r="A32" s="100"/>
      <c r="B32" s="100"/>
      <c r="H32" s="100"/>
      <c r="I32" s="100"/>
      <c r="J32" s="100"/>
    </row>
    <row r="33" spans="1:10" ht="15.75" customHeight="1" x14ac:dyDescent="0.15">
      <c r="A33" s="100"/>
      <c r="B33" s="100"/>
      <c r="H33" s="100"/>
      <c r="I33" s="100"/>
      <c r="J33" s="100"/>
    </row>
    <row r="34" spans="1:10" ht="15.75" customHeight="1" x14ac:dyDescent="0.15">
      <c r="A34" s="100"/>
      <c r="B34" s="100"/>
      <c r="H34" s="100"/>
      <c r="I34" s="100"/>
      <c r="J34" s="100"/>
    </row>
    <row r="35" spans="1:10" ht="15.75" customHeight="1" x14ac:dyDescent="0.15">
      <c r="A35" s="100"/>
      <c r="B35" s="100"/>
      <c r="H35" s="100"/>
      <c r="I35" s="100"/>
      <c r="J35" s="100"/>
    </row>
    <row r="36" spans="1:10" ht="15.75" customHeight="1" x14ac:dyDescent="0.15">
      <c r="A36" s="100"/>
      <c r="B36" s="100"/>
      <c r="H36" s="100"/>
      <c r="I36" s="100"/>
      <c r="J36" s="100"/>
    </row>
    <row r="37" spans="1:10" ht="15.75" customHeight="1" x14ac:dyDescent="0.15">
      <c r="A37" s="100"/>
      <c r="B37" s="100"/>
      <c r="H37" s="100"/>
      <c r="I37" s="100"/>
      <c r="J37" s="100"/>
    </row>
    <row r="38" spans="1:10" ht="15.75" customHeight="1" x14ac:dyDescent="0.15">
      <c r="A38" s="100"/>
      <c r="B38" s="100"/>
      <c r="H38" s="100"/>
      <c r="I38" s="100"/>
      <c r="J38" s="100"/>
    </row>
    <row r="39" spans="1:10" ht="15.75" customHeight="1" x14ac:dyDescent="0.15">
      <c r="A39" s="100"/>
      <c r="B39" s="100"/>
      <c r="H39" s="100"/>
      <c r="I39" s="100"/>
      <c r="J39" s="100"/>
    </row>
    <row r="40" spans="1:10" ht="15.75" customHeight="1" x14ac:dyDescent="0.15">
      <c r="A40" s="100"/>
      <c r="B40" s="100"/>
      <c r="C40" s="133"/>
      <c r="D40" s="133"/>
      <c r="E40" s="133"/>
      <c r="F40" s="133"/>
      <c r="H40" s="100"/>
      <c r="I40" s="100"/>
      <c r="J40" s="100"/>
    </row>
    <row r="41" spans="1:10" ht="15.75" customHeight="1" x14ac:dyDescent="0.15">
      <c r="A41" s="100"/>
      <c r="B41" s="100"/>
      <c r="H41" s="100"/>
      <c r="I41" s="100"/>
      <c r="J41" s="100"/>
    </row>
    <row r="42" spans="1:10" ht="15.75" customHeight="1" x14ac:dyDescent="0.15">
      <c r="A42" s="100"/>
      <c r="B42" s="100"/>
      <c r="H42" s="100"/>
      <c r="I42" s="100"/>
      <c r="J42" s="100"/>
    </row>
    <row r="43" spans="1:10" ht="15.75" customHeight="1" x14ac:dyDescent="0.15">
      <c r="A43" s="100"/>
      <c r="B43" s="100"/>
      <c r="H43" s="100"/>
      <c r="I43" s="100"/>
      <c r="J43" s="100"/>
    </row>
    <row r="44" spans="1:10" ht="15.75" customHeight="1" x14ac:dyDescent="0.15">
      <c r="A44" s="100"/>
      <c r="B44" s="100"/>
      <c r="H44" s="100"/>
      <c r="I44" s="100"/>
      <c r="J44" s="100"/>
    </row>
    <row r="45" spans="1:10" ht="15.75" customHeight="1" x14ac:dyDescent="0.15">
      <c r="A45" s="100"/>
      <c r="B45" s="100"/>
      <c r="H45" s="100"/>
      <c r="I45" s="100"/>
      <c r="J45" s="100"/>
    </row>
    <row r="46" spans="1:10" ht="15.75" customHeight="1" x14ac:dyDescent="0.15">
      <c r="A46" s="100"/>
      <c r="B46" s="100"/>
      <c r="H46" s="100"/>
      <c r="I46" s="100"/>
      <c r="J46" s="100"/>
    </row>
    <row r="47" spans="1:10" ht="15.75" customHeight="1" x14ac:dyDescent="0.15">
      <c r="A47" s="100"/>
      <c r="B47" s="100"/>
      <c r="H47" s="100"/>
      <c r="I47" s="100"/>
      <c r="J47" s="100"/>
    </row>
    <row r="48" spans="1:10" ht="15.75" customHeight="1" x14ac:dyDescent="0.15">
      <c r="A48" s="100"/>
      <c r="B48" s="100"/>
      <c r="H48" s="100"/>
      <c r="I48" s="100"/>
      <c r="J48" s="100"/>
    </row>
    <row r="49" spans="1:10" ht="15.75" customHeight="1" x14ac:dyDescent="0.15">
      <c r="A49" s="100"/>
      <c r="B49" s="100"/>
      <c r="H49" s="100"/>
      <c r="I49" s="100"/>
      <c r="J49" s="100"/>
    </row>
    <row r="50" spans="1:10" ht="15.75" customHeight="1" x14ac:dyDescent="0.15">
      <c r="A50" s="100"/>
      <c r="B50" s="100"/>
      <c r="H50" s="100"/>
      <c r="I50" s="100"/>
      <c r="J50" s="100"/>
    </row>
    <row r="51" spans="1:10" ht="15.75" customHeight="1" x14ac:dyDescent="0.15">
      <c r="A51" s="100"/>
      <c r="B51" s="100"/>
      <c r="H51" s="100"/>
      <c r="I51" s="100"/>
      <c r="J51" s="100"/>
    </row>
    <row r="52" spans="1:10" ht="15.75" customHeight="1" x14ac:dyDescent="0.15">
      <c r="A52" s="100"/>
      <c r="B52" s="100"/>
      <c r="H52" s="100"/>
      <c r="I52" s="100"/>
      <c r="J52" s="100"/>
    </row>
    <row r="53" spans="1:10" ht="15.75" customHeight="1" x14ac:dyDescent="0.15">
      <c r="A53" s="100"/>
      <c r="B53" s="100"/>
      <c r="H53" s="100"/>
      <c r="I53" s="100"/>
      <c r="J53" s="100"/>
    </row>
    <row r="54" spans="1:10" ht="15.75" customHeight="1" x14ac:dyDescent="0.15">
      <c r="A54" s="100"/>
      <c r="B54" s="100"/>
      <c r="H54" s="100"/>
      <c r="I54" s="100"/>
      <c r="J54" s="100"/>
    </row>
    <row r="55" spans="1:10" ht="15.75" customHeight="1" x14ac:dyDescent="0.15">
      <c r="A55" s="100"/>
      <c r="B55" s="100"/>
      <c r="H55" s="100"/>
      <c r="I55" s="100"/>
      <c r="J55" s="100"/>
    </row>
    <row r="56" spans="1:10" ht="15.75" customHeight="1" x14ac:dyDescent="0.15">
      <c r="A56" s="100"/>
      <c r="B56" s="100"/>
      <c r="H56" s="100"/>
      <c r="I56" s="100"/>
      <c r="J56" s="100"/>
    </row>
    <row r="57" spans="1:10" ht="15.75" customHeight="1" x14ac:dyDescent="0.15">
      <c r="A57" s="100"/>
      <c r="B57" s="100"/>
      <c r="H57" s="100"/>
      <c r="I57" s="100"/>
      <c r="J57" s="100"/>
    </row>
    <row r="58" spans="1:10" ht="15.75" customHeight="1" x14ac:dyDescent="0.15">
      <c r="A58" s="100"/>
      <c r="B58" s="100"/>
      <c r="H58" s="100"/>
      <c r="I58" s="100"/>
      <c r="J58" s="100"/>
    </row>
    <row r="59" spans="1:10" ht="15.75" customHeight="1" x14ac:dyDescent="0.15">
      <c r="A59" s="100"/>
      <c r="B59" s="100"/>
      <c r="H59" s="100"/>
      <c r="I59" s="100"/>
      <c r="J59" s="100"/>
    </row>
    <row r="60" spans="1:10" ht="15.75" customHeight="1" x14ac:dyDescent="0.15">
      <c r="A60" s="100"/>
      <c r="B60" s="100"/>
      <c r="H60" s="100"/>
      <c r="I60" s="100"/>
      <c r="J60" s="100"/>
    </row>
    <row r="61" spans="1:10" ht="15.75" customHeight="1" x14ac:dyDescent="0.15">
      <c r="A61" s="100"/>
      <c r="B61" s="100"/>
      <c r="H61" s="100"/>
      <c r="I61" s="100"/>
      <c r="J61" s="100"/>
    </row>
    <row r="62" spans="1:10" ht="15.75" customHeight="1" x14ac:dyDescent="0.15">
      <c r="A62" s="100"/>
      <c r="B62" s="100"/>
      <c r="H62" s="100"/>
      <c r="I62" s="100"/>
      <c r="J62" s="100"/>
    </row>
    <row r="63" spans="1:10" ht="15.75" customHeight="1" x14ac:dyDescent="0.15">
      <c r="A63" s="100"/>
      <c r="B63" s="100"/>
      <c r="H63" s="100"/>
      <c r="I63" s="100"/>
      <c r="J63" s="100"/>
    </row>
    <row r="64" spans="1:10" ht="15.75" customHeight="1" x14ac:dyDescent="0.15">
      <c r="A64" s="100"/>
      <c r="B64" s="100"/>
      <c r="H64" s="100"/>
      <c r="I64" s="100"/>
      <c r="J64" s="100"/>
    </row>
    <row r="65" spans="1:10" ht="15.75" customHeight="1" x14ac:dyDescent="0.15">
      <c r="A65" s="100"/>
      <c r="B65" s="100"/>
      <c r="H65" s="100"/>
      <c r="I65" s="100"/>
      <c r="J65" s="100"/>
    </row>
    <row r="66" spans="1:10" ht="15.75" customHeight="1" x14ac:dyDescent="0.15">
      <c r="A66" s="100"/>
      <c r="B66" s="100"/>
      <c r="H66" s="100"/>
      <c r="I66" s="100"/>
      <c r="J66" s="100"/>
    </row>
    <row r="67" spans="1:10" ht="15.75" customHeight="1" x14ac:dyDescent="0.15">
      <c r="A67" s="100"/>
      <c r="B67" s="100"/>
      <c r="H67" s="100"/>
      <c r="I67" s="100"/>
      <c r="J67" s="100"/>
    </row>
    <row r="68" spans="1:10" ht="15.75" customHeight="1" x14ac:dyDescent="0.15">
      <c r="A68" s="100"/>
      <c r="B68" s="100"/>
      <c r="H68" s="100"/>
      <c r="I68" s="100"/>
      <c r="J68" s="100"/>
    </row>
    <row r="69" spans="1:10" ht="15.75" customHeight="1" x14ac:dyDescent="0.15">
      <c r="A69" s="100"/>
      <c r="B69" s="100"/>
      <c r="H69" s="100"/>
      <c r="I69" s="100"/>
      <c r="J69" s="100"/>
    </row>
    <row r="70" spans="1:10" ht="15.75" customHeight="1" x14ac:dyDescent="0.15">
      <c r="A70" s="100"/>
      <c r="B70" s="100"/>
      <c r="H70" s="100"/>
      <c r="I70" s="100"/>
      <c r="J70" s="100"/>
    </row>
    <row r="71" spans="1:10" ht="15.75" customHeight="1" x14ac:dyDescent="0.15">
      <c r="A71" s="100"/>
      <c r="B71" s="100"/>
      <c r="H71" s="100"/>
      <c r="I71" s="100"/>
      <c r="J71" s="100"/>
    </row>
    <row r="72" spans="1:10" ht="15.75" customHeight="1" x14ac:dyDescent="0.15">
      <c r="A72" s="100"/>
      <c r="B72" s="100"/>
      <c r="H72" s="100"/>
      <c r="I72" s="100"/>
      <c r="J72" s="100"/>
    </row>
    <row r="73" spans="1:10" ht="15.75" customHeight="1" x14ac:dyDescent="0.15">
      <c r="A73" s="100"/>
      <c r="B73" s="100"/>
      <c r="H73" s="100"/>
      <c r="I73" s="100"/>
      <c r="J73" s="100"/>
    </row>
    <row r="74" spans="1:10" ht="15.75" customHeight="1" x14ac:dyDescent="0.15">
      <c r="A74" s="100"/>
      <c r="B74" s="100"/>
      <c r="H74" s="100"/>
      <c r="I74" s="100"/>
      <c r="J74" s="100"/>
    </row>
    <row r="75" spans="1:10" ht="15.75" customHeight="1" x14ac:dyDescent="0.15">
      <c r="A75" s="100"/>
      <c r="B75" s="100"/>
      <c r="H75" s="100"/>
      <c r="I75" s="100"/>
      <c r="J75" s="100"/>
    </row>
    <row r="76" spans="1:10" ht="15.75" customHeight="1" x14ac:dyDescent="0.15">
      <c r="A76" s="100"/>
      <c r="B76" s="100"/>
      <c r="H76" s="100"/>
      <c r="I76" s="100"/>
      <c r="J76" s="100"/>
    </row>
    <row r="77" spans="1:10" ht="15.75" customHeight="1" x14ac:dyDescent="0.15">
      <c r="A77" s="100"/>
      <c r="B77" s="100"/>
      <c r="H77" s="100"/>
      <c r="I77" s="100"/>
      <c r="J77" s="100"/>
    </row>
    <row r="78" spans="1:10" ht="15.75" customHeight="1" x14ac:dyDescent="0.15">
      <c r="A78" s="100"/>
      <c r="B78" s="100"/>
      <c r="H78" s="100"/>
      <c r="I78" s="100"/>
      <c r="J78" s="100"/>
    </row>
    <row r="79" spans="1:10" ht="15.75" customHeight="1" x14ac:dyDescent="0.15">
      <c r="A79" s="100"/>
      <c r="B79" s="100"/>
      <c r="H79" s="100"/>
      <c r="I79" s="100"/>
      <c r="J79" s="100"/>
    </row>
    <row r="80" spans="1:10" ht="15.75" customHeight="1" x14ac:dyDescent="0.15">
      <c r="A80" s="100"/>
      <c r="B80" s="100"/>
      <c r="H80" s="100"/>
      <c r="I80" s="100"/>
      <c r="J80" s="100"/>
    </row>
    <row r="81" spans="1:10" ht="15.75" customHeight="1" x14ac:dyDescent="0.15">
      <c r="A81" s="100"/>
      <c r="B81" s="100"/>
      <c r="H81" s="100"/>
      <c r="I81" s="100"/>
      <c r="J81" s="100"/>
    </row>
    <row r="82" spans="1:10" ht="15.75" customHeight="1" x14ac:dyDescent="0.15">
      <c r="A82" s="100"/>
      <c r="B82" s="100"/>
      <c r="H82" s="100"/>
      <c r="I82" s="100"/>
      <c r="J82" s="100"/>
    </row>
    <row r="83" spans="1:10" ht="15.75" customHeight="1" x14ac:dyDescent="0.15">
      <c r="A83" s="100"/>
      <c r="B83" s="100"/>
      <c r="H83" s="100"/>
      <c r="I83" s="100"/>
      <c r="J83" s="100"/>
    </row>
    <row r="84" spans="1:10" ht="15.75" customHeight="1" x14ac:dyDescent="0.15">
      <c r="A84" s="100"/>
      <c r="B84" s="100"/>
      <c r="H84" s="100"/>
      <c r="I84" s="100"/>
      <c r="J84" s="100"/>
    </row>
    <row r="85" spans="1:10" ht="15.75" customHeight="1" x14ac:dyDescent="0.15">
      <c r="A85" s="100"/>
      <c r="B85" s="100"/>
      <c r="H85" s="100"/>
      <c r="I85" s="100"/>
      <c r="J85" s="100"/>
    </row>
    <row r="86" spans="1:10" ht="15.75" customHeight="1" x14ac:dyDescent="0.15">
      <c r="A86" s="100"/>
      <c r="B86" s="100"/>
      <c r="H86" s="100"/>
      <c r="I86" s="100"/>
      <c r="J86" s="100"/>
    </row>
    <row r="87" spans="1:10" ht="15.75" customHeight="1" x14ac:dyDescent="0.15">
      <c r="A87" s="100"/>
      <c r="B87" s="100"/>
      <c r="H87" s="100"/>
      <c r="I87" s="100"/>
      <c r="J87" s="100"/>
    </row>
    <row r="88" spans="1:10" ht="15.75" customHeight="1" x14ac:dyDescent="0.15">
      <c r="A88" s="100"/>
      <c r="B88" s="100"/>
      <c r="H88" s="100"/>
      <c r="I88" s="100"/>
      <c r="J88" s="100"/>
    </row>
    <row r="89" spans="1:10" ht="15.75" customHeight="1" x14ac:dyDescent="0.15">
      <c r="A89" s="100"/>
      <c r="B89" s="100"/>
      <c r="H89" s="100"/>
      <c r="I89" s="100"/>
      <c r="J89" s="100"/>
    </row>
    <row r="90" spans="1:10" ht="15.75" customHeight="1" x14ac:dyDescent="0.15">
      <c r="A90" s="100"/>
      <c r="B90" s="100"/>
      <c r="H90" s="100"/>
      <c r="I90" s="100"/>
      <c r="J90" s="100"/>
    </row>
    <row r="91" spans="1:10" ht="15.75" customHeight="1" x14ac:dyDescent="0.15">
      <c r="A91" s="100"/>
      <c r="B91" s="100"/>
      <c r="H91" s="100"/>
      <c r="I91" s="100"/>
      <c r="J91" s="100"/>
    </row>
    <row r="92" spans="1:10" ht="15.75" customHeight="1" x14ac:dyDescent="0.15">
      <c r="A92" s="100"/>
      <c r="B92" s="100"/>
      <c r="H92" s="100"/>
      <c r="I92" s="100"/>
      <c r="J92" s="100"/>
    </row>
    <row r="93" spans="1:10" ht="15.75" customHeight="1" x14ac:dyDescent="0.15">
      <c r="A93" s="100"/>
      <c r="B93" s="100"/>
      <c r="H93" s="100"/>
      <c r="I93" s="100"/>
      <c r="J93" s="100"/>
    </row>
    <row r="94" spans="1:10" ht="15.75" customHeight="1" x14ac:dyDescent="0.15">
      <c r="A94" s="100"/>
      <c r="B94" s="100"/>
      <c r="H94" s="100"/>
      <c r="I94" s="100"/>
      <c r="J94" s="100"/>
    </row>
    <row r="95" spans="1:10" ht="15.75" customHeight="1" x14ac:dyDescent="0.15">
      <c r="A95" s="100"/>
      <c r="B95" s="100"/>
      <c r="H95" s="100"/>
      <c r="I95" s="100"/>
      <c r="J95" s="100"/>
    </row>
    <row r="96" spans="1:10" ht="15.75" customHeight="1" x14ac:dyDescent="0.15">
      <c r="A96" s="100"/>
      <c r="B96" s="100"/>
      <c r="H96" s="100"/>
      <c r="I96" s="100"/>
      <c r="J96" s="100"/>
    </row>
    <row r="97" spans="1:10" ht="15.75" customHeight="1" x14ac:dyDescent="0.15">
      <c r="A97" s="100"/>
      <c r="B97" s="100"/>
      <c r="H97" s="100"/>
      <c r="I97" s="100"/>
      <c r="J97" s="100"/>
    </row>
    <row r="98" spans="1:10" ht="15.75" customHeight="1" x14ac:dyDescent="0.15">
      <c r="A98" s="100"/>
      <c r="B98" s="100"/>
      <c r="H98" s="100"/>
      <c r="I98" s="100"/>
      <c r="J98" s="100"/>
    </row>
    <row r="99" spans="1:10" ht="15.75" customHeight="1" x14ac:dyDescent="0.15">
      <c r="A99" s="100"/>
      <c r="B99" s="100"/>
      <c r="H99" s="100"/>
      <c r="I99" s="100"/>
      <c r="J99" s="100"/>
    </row>
    <row r="100" spans="1:10" ht="15.75" customHeight="1" x14ac:dyDescent="0.15">
      <c r="A100" s="100"/>
      <c r="B100" s="100"/>
      <c r="H100" s="100"/>
      <c r="I100" s="100"/>
      <c r="J100" s="100"/>
    </row>
    <row r="101" spans="1:10" ht="15.75" customHeight="1" x14ac:dyDescent="0.15">
      <c r="A101" s="100"/>
      <c r="B101" s="100"/>
      <c r="H101" s="100"/>
      <c r="I101" s="100"/>
      <c r="J101" s="100"/>
    </row>
    <row r="102" spans="1:10" ht="15.75" customHeight="1" x14ac:dyDescent="0.15">
      <c r="A102" s="100"/>
      <c r="B102" s="100"/>
      <c r="H102" s="100"/>
      <c r="I102" s="100"/>
      <c r="J102" s="100"/>
    </row>
    <row r="103" spans="1:10" ht="15.75" customHeight="1" x14ac:dyDescent="0.15">
      <c r="A103" s="100"/>
      <c r="B103" s="100"/>
      <c r="H103" s="100"/>
      <c r="I103" s="100"/>
      <c r="J103" s="100"/>
    </row>
    <row r="104" spans="1:10" ht="15.75" customHeight="1" x14ac:dyDescent="0.15">
      <c r="A104" s="100"/>
      <c r="B104" s="100"/>
      <c r="H104" s="100"/>
      <c r="I104" s="100"/>
      <c r="J104" s="100"/>
    </row>
    <row r="105" spans="1:10" ht="15.75" customHeight="1" x14ac:dyDescent="0.15">
      <c r="A105" s="100"/>
      <c r="B105" s="100"/>
      <c r="H105" s="100"/>
      <c r="I105" s="100"/>
      <c r="J105" s="100"/>
    </row>
    <row r="106" spans="1:10" ht="15.75" customHeight="1" x14ac:dyDescent="0.15">
      <c r="A106" s="100"/>
      <c r="B106" s="100"/>
      <c r="H106" s="100"/>
      <c r="I106" s="100"/>
      <c r="J106" s="100"/>
    </row>
    <row r="107" spans="1:10" ht="15.75" customHeight="1" x14ac:dyDescent="0.15">
      <c r="A107" s="100"/>
      <c r="B107" s="100"/>
      <c r="H107" s="100"/>
      <c r="I107" s="100"/>
      <c r="J107" s="100"/>
    </row>
    <row r="108" spans="1:10" ht="15.75" customHeight="1" x14ac:dyDescent="0.15">
      <c r="A108" s="100"/>
      <c r="B108" s="100"/>
      <c r="H108" s="100"/>
      <c r="I108" s="100"/>
      <c r="J108" s="100"/>
    </row>
    <row r="109" spans="1:10" ht="15.75" customHeight="1" x14ac:dyDescent="0.15">
      <c r="A109" s="100"/>
      <c r="B109" s="100"/>
      <c r="H109" s="100"/>
      <c r="I109" s="100"/>
      <c r="J109" s="100"/>
    </row>
    <row r="110" spans="1:10" ht="15.75" customHeight="1" x14ac:dyDescent="0.15">
      <c r="A110" s="100"/>
      <c r="B110" s="100"/>
      <c r="H110" s="100"/>
      <c r="I110" s="100"/>
      <c r="J110" s="100"/>
    </row>
    <row r="111" spans="1:10" ht="15.75" customHeight="1" x14ac:dyDescent="0.15">
      <c r="A111" s="100"/>
      <c r="B111" s="100"/>
      <c r="H111" s="100"/>
      <c r="I111" s="100"/>
      <c r="J111" s="100"/>
    </row>
    <row r="112" spans="1:10" ht="15.75" customHeight="1" x14ac:dyDescent="0.15">
      <c r="A112" s="100"/>
      <c r="B112" s="100"/>
      <c r="H112" s="100"/>
      <c r="I112" s="100"/>
      <c r="J112" s="100"/>
    </row>
    <row r="113" spans="1:10" ht="15.75" customHeight="1" x14ac:dyDescent="0.15">
      <c r="A113" s="100"/>
      <c r="B113" s="100"/>
      <c r="H113" s="100"/>
      <c r="I113" s="100"/>
      <c r="J113" s="100"/>
    </row>
    <row r="114" spans="1:10" ht="15.75" customHeight="1" x14ac:dyDescent="0.15">
      <c r="A114" s="100"/>
      <c r="B114" s="100"/>
      <c r="H114" s="100"/>
      <c r="I114" s="100"/>
      <c r="J114" s="100"/>
    </row>
    <row r="115" spans="1:10" ht="15.75" customHeight="1" x14ac:dyDescent="0.15">
      <c r="A115" s="100"/>
      <c r="B115" s="100"/>
      <c r="H115" s="100"/>
      <c r="I115" s="100"/>
      <c r="J115" s="100"/>
    </row>
    <row r="116" spans="1:10" ht="15.75" customHeight="1" x14ac:dyDescent="0.15">
      <c r="A116" s="100"/>
      <c r="B116" s="100"/>
      <c r="H116" s="100"/>
      <c r="I116" s="100"/>
      <c r="J116" s="100"/>
    </row>
    <row r="117" spans="1:10" ht="15.75" customHeight="1" x14ac:dyDescent="0.15">
      <c r="A117" s="100"/>
      <c r="B117" s="100"/>
      <c r="H117" s="100"/>
      <c r="I117" s="100"/>
      <c r="J117" s="100"/>
    </row>
    <row r="118" spans="1:10" ht="15.75" customHeight="1" x14ac:dyDescent="0.15">
      <c r="A118" s="100"/>
      <c r="B118" s="100"/>
      <c r="H118" s="100"/>
      <c r="I118" s="100"/>
      <c r="J118" s="100"/>
    </row>
    <row r="119" spans="1:10" ht="15.75" customHeight="1" x14ac:dyDescent="0.15">
      <c r="A119" s="100"/>
      <c r="B119" s="100"/>
      <c r="H119" s="100"/>
      <c r="I119" s="100"/>
      <c r="J119" s="100"/>
    </row>
    <row r="120" spans="1:10" ht="15.75" customHeight="1" x14ac:dyDescent="0.15">
      <c r="A120" s="100"/>
      <c r="B120" s="100"/>
      <c r="H120" s="100"/>
      <c r="I120" s="100"/>
      <c r="J120" s="100"/>
    </row>
    <row r="121" spans="1:10" ht="15.75" customHeight="1" x14ac:dyDescent="0.15">
      <c r="A121" s="100"/>
      <c r="B121" s="100"/>
      <c r="H121" s="100"/>
      <c r="I121" s="100"/>
      <c r="J121" s="100"/>
    </row>
    <row r="122" spans="1:10" ht="15.75" customHeight="1" x14ac:dyDescent="0.15">
      <c r="A122" s="100"/>
      <c r="B122" s="100"/>
      <c r="H122" s="100"/>
      <c r="I122" s="100"/>
      <c r="J122" s="100"/>
    </row>
    <row r="123" spans="1:10" ht="15.75" customHeight="1" x14ac:dyDescent="0.15">
      <c r="A123" s="100"/>
      <c r="B123" s="100"/>
      <c r="H123" s="100"/>
      <c r="I123" s="100"/>
      <c r="J123" s="100"/>
    </row>
    <row r="124" spans="1:10" ht="15.75" customHeight="1" x14ac:dyDescent="0.15">
      <c r="A124" s="100"/>
      <c r="B124" s="100"/>
      <c r="H124" s="100"/>
      <c r="I124" s="100"/>
      <c r="J124" s="100"/>
    </row>
    <row r="125" spans="1:10" ht="15.75" customHeight="1" x14ac:dyDescent="0.15">
      <c r="A125" s="100"/>
      <c r="B125" s="100"/>
      <c r="H125" s="100"/>
      <c r="I125" s="100"/>
      <c r="J125" s="100"/>
    </row>
    <row r="126" spans="1:10" ht="15.75" customHeight="1" x14ac:dyDescent="0.15">
      <c r="A126" s="100"/>
      <c r="B126" s="100"/>
      <c r="H126" s="100"/>
      <c r="I126" s="100"/>
      <c r="J126" s="100"/>
    </row>
    <row r="127" spans="1:10" ht="15.75" customHeight="1" x14ac:dyDescent="0.15">
      <c r="A127" s="100"/>
      <c r="B127" s="100"/>
      <c r="H127" s="100"/>
      <c r="I127" s="100"/>
      <c r="J127" s="100"/>
    </row>
    <row r="128" spans="1:10" ht="15.75" customHeight="1" x14ac:dyDescent="0.15">
      <c r="A128" s="100"/>
      <c r="B128" s="100"/>
      <c r="H128" s="100"/>
      <c r="I128" s="100"/>
      <c r="J128" s="100"/>
    </row>
    <row r="129" spans="1:10" ht="15.75" customHeight="1" x14ac:dyDescent="0.15">
      <c r="A129" s="100"/>
      <c r="B129" s="100"/>
      <c r="H129" s="100"/>
      <c r="I129" s="100"/>
      <c r="J129" s="100"/>
    </row>
    <row r="130" spans="1:10" ht="15.75" customHeight="1" x14ac:dyDescent="0.15">
      <c r="A130" s="100"/>
      <c r="B130" s="100"/>
      <c r="H130" s="100"/>
      <c r="I130" s="100"/>
      <c r="J130" s="100"/>
    </row>
    <row r="131" spans="1:10" ht="15.75" customHeight="1" x14ac:dyDescent="0.15">
      <c r="A131" s="100"/>
      <c r="B131" s="100"/>
      <c r="H131" s="100"/>
      <c r="I131" s="100"/>
      <c r="J131" s="100"/>
    </row>
    <row r="132" spans="1:10" ht="15.75" customHeight="1" x14ac:dyDescent="0.15">
      <c r="A132" s="100"/>
      <c r="B132" s="100"/>
      <c r="H132" s="100"/>
      <c r="I132" s="100"/>
      <c r="J132" s="100"/>
    </row>
    <row r="133" spans="1:10" ht="15.75" customHeight="1" x14ac:dyDescent="0.15">
      <c r="A133" s="100"/>
      <c r="B133" s="100"/>
      <c r="H133" s="100"/>
      <c r="I133" s="100"/>
      <c r="J133" s="100"/>
    </row>
    <row r="134" spans="1:10" ht="15.75" customHeight="1" x14ac:dyDescent="0.15">
      <c r="A134" s="100"/>
      <c r="B134" s="100"/>
      <c r="H134" s="100"/>
      <c r="I134" s="100"/>
      <c r="J134" s="100"/>
    </row>
    <row r="135" spans="1:10" ht="15.75" customHeight="1" x14ac:dyDescent="0.15">
      <c r="A135" s="100"/>
      <c r="B135" s="100"/>
      <c r="H135" s="100"/>
      <c r="I135" s="100"/>
      <c r="J135" s="100"/>
    </row>
    <row r="136" spans="1:10" ht="15.75" customHeight="1" x14ac:dyDescent="0.15">
      <c r="A136" s="100"/>
      <c r="B136" s="100"/>
      <c r="H136" s="100"/>
      <c r="I136" s="100"/>
      <c r="J136" s="100"/>
    </row>
    <row r="137" spans="1:10" ht="15.75" customHeight="1" x14ac:dyDescent="0.15">
      <c r="A137" s="100"/>
      <c r="B137" s="100"/>
      <c r="H137" s="100"/>
      <c r="I137" s="100"/>
      <c r="J137" s="100"/>
    </row>
    <row r="138" spans="1:10" ht="15.75" customHeight="1" x14ac:dyDescent="0.15">
      <c r="A138" s="100"/>
      <c r="B138" s="100"/>
      <c r="H138" s="100"/>
      <c r="I138" s="100"/>
      <c r="J138" s="100"/>
    </row>
    <row r="139" spans="1:10" ht="15.75" customHeight="1" x14ac:dyDescent="0.15">
      <c r="A139" s="100"/>
      <c r="B139" s="100"/>
      <c r="H139" s="100"/>
      <c r="I139" s="100"/>
      <c r="J139" s="100"/>
    </row>
    <row r="140" spans="1:10" ht="15.75" customHeight="1" x14ac:dyDescent="0.15">
      <c r="A140" s="100"/>
      <c r="B140" s="100"/>
      <c r="H140" s="100"/>
      <c r="I140" s="100"/>
      <c r="J140" s="100"/>
    </row>
    <row r="141" spans="1:10" ht="15.75" customHeight="1" x14ac:dyDescent="0.15">
      <c r="A141" s="100"/>
      <c r="B141" s="100"/>
      <c r="H141" s="100"/>
      <c r="I141" s="100"/>
      <c r="J141" s="100"/>
    </row>
    <row r="142" spans="1:10" ht="15.75" customHeight="1" x14ac:dyDescent="0.15">
      <c r="A142" s="100"/>
      <c r="B142" s="100"/>
      <c r="H142" s="100"/>
      <c r="I142" s="100"/>
      <c r="J142" s="100"/>
    </row>
    <row r="143" spans="1:10" ht="15.75" customHeight="1" x14ac:dyDescent="0.15">
      <c r="A143" s="100"/>
      <c r="B143" s="100"/>
      <c r="H143" s="100"/>
      <c r="I143" s="100"/>
      <c r="J143" s="100"/>
    </row>
    <row r="144" spans="1:10" ht="15.75" customHeight="1" x14ac:dyDescent="0.15">
      <c r="A144" s="100"/>
      <c r="B144" s="100"/>
      <c r="H144" s="100"/>
      <c r="I144" s="100"/>
      <c r="J144" s="100"/>
    </row>
    <row r="145" spans="1:10" ht="15.75" customHeight="1" x14ac:dyDescent="0.15">
      <c r="A145" s="100"/>
      <c r="B145" s="100"/>
      <c r="H145" s="100"/>
      <c r="I145" s="100"/>
      <c r="J145" s="100"/>
    </row>
    <row r="146" spans="1:10" ht="15.75" customHeight="1" x14ac:dyDescent="0.15">
      <c r="A146" s="100"/>
      <c r="B146" s="100"/>
      <c r="H146" s="100"/>
      <c r="I146" s="100"/>
      <c r="J146" s="100"/>
    </row>
    <row r="147" spans="1:10" ht="15.75" customHeight="1" x14ac:dyDescent="0.15">
      <c r="A147" s="100"/>
      <c r="B147" s="100"/>
      <c r="H147" s="100"/>
      <c r="I147" s="100"/>
      <c r="J147" s="100"/>
    </row>
    <row r="148" spans="1:10" ht="15.75" customHeight="1" x14ac:dyDescent="0.15">
      <c r="A148" s="100"/>
      <c r="B148" s="100"/>
      <c r="H148" s="100"/>
      <c r="I148" s="100"/>
      <c r="J148" s="100"/>
    </row>
    <row r="149" spans="1:10" ht="15.75" customHeight="1" x14ac:dyDescent="0.15">
      <c r="A149" s="100"/>
      <c r="B149" s="100"/>
      <c r="H149" s="100"/>
      <c r="I149" s="100"/>
      <c r="J149" s="100"/>
    </row>
    <row r="150" spans="1:10" ht="15.75" customHeight="1" x14ac:dyDescent="0.15">
      <c r="A150" s="100"/>
      <c r="B150" s="100"/>
      <c r="H150" s="100"/>
      <c r="I150" s="100"/>
      <c r="J150" s="100"/>
    </row>
    <row r="151" spans="1:10" ht="15.75" customHeight="1" x14ac:dyDescent="0.15">
      <c r="A151" s="100"/>
      <c r="B151" s="100"/>
      <c r="H151" s="100"/>
      <c r="I151" s="100"/>
      <c r="J151" s="100"/>
    </row>
    <row r="152" spans="1:10" ht="15.75" customHeight="1" x14ac:dyDescent="0.15">
      <c r="A152" s="100"/>
      <c r="B152" s="100"/>
      <c r="H152" s="100"/>
      <c r="I152" s="100"/>
      <c r="J152" s="100"/>
    </row>
    <row r="153" spans="1:10" ht="15.75" customHeight="1" x14ac:dyDescent="0.15">
      <c r="A153" s="100"/>
      <c r="B153" s="100"/>
      <c r="H153" s="100"/>
      <c r="I153" s="100"/>
      <c r="J153" s="100"/>
    </row>
    <row r="154" spans="1:10" ht="15.75" customHeight="1" x14ac:dyDescent="0.15">
      <c r="A154" s="100"/>
      <c r="B154" s="100"/>
      <c r="H154" s="100"/>
      <c r="I154" s="100"/>
      <c r="J154" s="100"/>
    </row>
    <row r="155" spans="1:10" ht="15.75" customHeight="1" x14ac:dyDescent="0.15">
      <c r="A155" s="100"/>
      <c r="B155" s="100"/>
      <c r="H155" s="100"/>
      <c r="I155" s="100"/>
      <c r="J155" s="100"/>
    </row>
    <row r="156" spans="1:10" ht="15.75" customHeight="1" x14ac:dyDescent="0.15">
      <c r="A156" s="100"/>
      <c r="B156" s="100"/>
      <c r="H156" s="100"/>
      <c r="I156" s="100"/>
      <c r="J156" s="100"/>
    </row>
    <row r="157" spans="1:10" ht="15.75" customHeight="1" x14ac:dyDescent="0.15">
      <c r="A157" s="100"/>
      <c r="B157" s="100"/>
      <c r="H157" s="100"/>
      <c r="I157" s="100"/>
      <c r="J157" s="100"/>
    </row>
    <row r="158" spans="1:10" ht="15.75" customHeight="1" x14ac:dyDescent="0.15">
      <c r="A158" s="100"/>
      <c r="B158" s="100"/>
      <c r="H158" s="100"/>
      <c r="I158" s="100"/>
      <c r="J158" s="100"/>
    </row>
    <row r="159" spans="1:10" ht="15.75" customHeight="1" x14ac:dyDescent="0.15">
      <c r="A159" s="100"/>
      <c r="B159" s="100"/>
      <c r="H159" s="100"/>
      <c r="I159" s="100"/>
      <c r="J159" s="100"/>
    </row>
    <row r="160" spans="1:10" ht="15.75" customHeight="1" x14ac:dyDescent="0.15">
      <c r="A160" s="100"/>
      <c r="B160" s="100"/>
      <c r="H160" s="100"/>
      <c r="I160" s="100"/>
      <c r="J160" s="100"/>
    </row>
    <row r="161" spans="1:10" ht="15.75" customHeight="1" x14ac:dyDescent="0.15">
      <c r="A161" s="100"/>
      <c r="B161" s="100"/>
      <c r="H161" s="100"/>
      <c r="I161" s="100"/>
      <c r="J161" s="100"/>
    </row>
    <row r="162" spans="1:10" ht="15.75" customHeight="1" x14ac:dyDescent="0.15">
      <c r="A162" s="100"/>
      <c r="B162" s="100"/>
      <c r="H162" s="100"/>
      <c r="I162" s="100"/>
      <c r="J162" s="100"/>
    </row>
    <row r="163" spans="1:10" ht="15.75" customHeight="1" x14ac:dyDescent="0.15">
      <c r="A163" s="100"/>
      <c r="B163" s="100"/>
      <c r="H163" s="100"/>
      <c r="I163" s="100"/>
      <c r="J163" s="100"/>
    </row>
    <row r="164" spans="1:10" ht="15.75" customHeight="1" x14ac:dyDescent="0.15">
      <c r="A164" s="100"/>
      <c r="B164" s="100"/>
      <c r="H164" s="100"/>
      <c r="I164" s="100"/>
      <c r="J164" s="100"/>
    </row>
    <row r="165" spans="1:10" ht="15.75" customHeight="1" x14ac:dyDescent="0.15">
      <c r="A165" s="100"/>
      <c r="B165" s="100"/>
      <c r="H165" s="100"/>
      <c r="I165" s="100"/>
      <c r="J165" s="100"/>
    </row>
    <row r="166" spans="1:10" ht="15.75" customHeight="1" x14ac:dyDescent="0.15">
      <c r="A166" s="100"/>
      <c r="B166" s="100"/>
      <c r="H166" s="100"/>
      <c r="I166" s="100"/>
      <c r="J166" s="100"/>
    </row>
    <row r="167" spans="1:10" ht="15.75" customHeight="1" x14ac:dyDescent="0.15">
      <c r="A167" s="100"/>
      <c r="B167" s="100"/>
      <c r="H167" s="100"/>
      <c r="I167" s="100"/>
      <c r="J167" s="100"/>
    </row>
    <row r="168" spans="1:10" ht="15.75" customHeight="1" x14ac:dyDescent="0.15">
      <c r="A168" s="100"/>
      <c r="B168" s="100"/>
      <c r="H168" s="100"/>
      <c r="I168" s="100"/>
      <c r="J168" s="100"/>
    </row>
    <row r="169" spans="1:10" ht="15.75" customHeight="1" x14ac:dyDescent="0.15">
      <c r="A169" s="100"/>
      <c r="B169" s="100"/>
      <c r="H169" s="100"/>
      <c r="I169" s="100"/>
      <c r="J169" s="100"/>
    </row>
    <row r="170" spans="1:10" ht="15.75" customHeight="1" x14ac:dyDescent="0.15">
      <c r="A170" s="100"/>
      <c r="B170" s="100"/>
      <c r="H170" s="100"/>
      <c r="I170" s="100"/>
      <c r="J170" s="100"/>
    </row>
    <row r="171" spans="1:10" ht="15.75" customHeight="1" x14ac:dyDescent="0.15">
      <c r="A171" s="100"/>
      <c r="B171" s="100"/>
      <c r="H171" s="100"/>
      <c r="I171" s="100"/>
      <c r="J171" s="100"/>
    </row>
    <row r="172" spans="1:10" ht="15.75" customHeight="1" x14ac:dyDescent="0.15">
      <c r="A172" s="100"/>
      <c r="B172" s="100"/>
      <c r="H172" s="100"/>
      <c r="I172" s="100"/>
      <c r="J172" s="100"/>
    </row>
    <row r="173" spans="1:10" ht="15.75" customHeight="1" x14ac:dyDescent="0.15">
      <c r="A173" s="100"/>
      <c r="B173" s="100"/>
      <c r="H173" s="100"/>
      <c r="I173" s="100"/>
      <c r="J173" s="100"/>
    </row>
    <row r="174" spans="1:10" ht="15.75" customHeight="1" x14ac:dyDescent="0.15">
      <c r="A174" s="100"/>
      <c r="B174" s="100"/>
      <c r="H174" s="100"/>
      <c r="I174" s="100"/>
      <c r="J174" s="100"/>
    </row>
    <row r="175" spans="1:10" ht="15.75" customHeight="1" x14ac:dyDescent="0.15">
      <c r="A175" s="100"/>
      <c r="B175" s="100"/>
      <c r="H175" s="100"/>
      <c r="I175" s="100"/>
      <c r="J175" s="100"/>
    </row>
    <row r="176" spans="1:10" ht="15.75" customHeight="1" x14ac:dyDescent="0.15">
      <c r="A176" s="100"/>
      <c r="B176" s="100"/>
      <c r="H176" s="100"/>
      <c r="I176" s="100"/>
      <c r="J176" s="100"/>
    </row>
    <row r="177" spans="1:10" ht="15.75" customHeight="1" x14ac:dyDescent="0.15">
      <c r="A177" s="100"/>
      <c r="B177" s="100"/>
      <c r="H177" s="100"/>
      <c r="I177" s="100"/>
      <c r="J177" s="100"/>
    </row>
    <row r="178" spans="1:10" ht="15.75" customHeight="1" x14ac:dyDescent="0.15">
      <c r="A178" s="100"/>
      <c r="B178" s="100"/>
      <c r="H178" s="100"/>
      <c r="I178" s="100"/>
      <c r="J178" s="100"/>
    </row>
    <row r="179" spans="1:10" ht="15.75" customHeight="1" x14ac:dyDescent="0.15">
      <c r="A179" s="100"/>
      <c r="B179" s="100"/>
      <c r="H179" s="100"/>
      <c r="I179" s="100"/>
      <c r="J179" s="100"/>
    </row>
    <row r="180" spans="1:10" ht="15.75" customHeight="1" x14ac:dyDescent="0.15">
      <c r="A180" s="100"/>
      <c r="B180" s="100"/>
      <c r="H180" s="100"/>
      <c r="I180" s="100"/>
      <c r="J180" s="100"/>
    </row>
    <row r="181" spans="1:10" ht="15.75" customHeight="1" x14ac:dyDescent="0.15">
      <c r="A181" s="100"/>
      <c r="B181" s="100"/>
      <c r="H181" s="100"/>
      <c r="I181" s="100"/>
      <c r="J181" s="100"/>
    </row>
    <row r="182" spans="1:10" ht="15.75" customHeight="1" x14ac:dyDescent="0.15">
      <c r="A182" s="100"/>
      <c r="B182" s="100"/>
      <c r="H182" s="100"/>
      <c r="I182" s="100"/>
      <c r="J182" s="100"/>
    </row>
    <row r="183" spans="1:10" ht="15.75" customHeight="1" x14ac:dyDescent="0.15">
      <c r="A183" s="100"/>
      <c r="B183" s="100"/>
      <c r="H183" s="100"/>
      <c r="I183" s="100"/>
      <c r="J183" s="100"/>
    </row>
    <row r="184" spans="1:10" ht="15.75" customHeight="1" x14ac:dyDescent="0.15">
      <c r="A184" s="100"/>
      <c r="B184" s="100"/>
      <c r="H184" s="100"/>
      <c r="I184" s="100"/>
      <c r="J184" s="100"/>
    </row>
    <row r="185" spans="1:10" ht="15.75" customHeight="1" x14ac:dyDescent="0.15">
      <c r="A185" s="100"/>
      <c r="B185" s="100"/>
      <c r="H185" s="100"/>
      <c r="I185" s="100"/>
      <c r="J185" s="100"/>
    </row>
    <row r="186" spans="1:10" ht="15.75" customHeight="1" x14ac:dyDescent="0.15">
      <c r="A186" s="100"/>
      <c r="B186" s="100"/>
      <c r="H186" s="100"/>
      <c r="I186" s="100"/>
      <c r="J186" s="100"/>
    </row>
    <row r="187" spans="1:10" ht="15.75" customHeight="1" x14ac:dyDescent="0.15">
      <c r="A187" s="100"/>
      <c r="B187" s="100"/>
      <c r="H187" s="100"/>
      <c r="I187" s="100"/>
      <c r="J187" s="100"/>
    </row>
    <row r="188" spans="1:10" ht="15.75" customHeight="1" x14ac:dyDescent="0.15">
      <c r="A188" s="100"/>
      <c r="B188" s="100"/>
      <c r="H188" s="100"/>
      <c r="I188" s="100"/>
      <c r="J188" s="100"/>
    </row>
    <row r="189" spans="1:10" ht="15.75" customHeight="1" x14ac:dyDescent="0.15">
      <c r="A189" s="100"/>
      <c r="B189" s="100"/>
      <c r="H189" s="100"/>
      <c r="I189" s="100"/>
      <c r="J189" s="100"/>
    </row>
    <row r="190" spans="1:10" ht="15.75" customHeight="1" x14ac:dyDescent="0.15">
      <c r="A190" s="100"/>
      <c r="B190" s="100"/>
      <c r="H190" s="100"/>
      <c r="I190" s="100"/>
      <c r="J190" s="100"/>
    </row>
    <row r="191" spans="1:10" ht="15.75" customHeight="1" x14ac:dyDescent="0.15">
      <c r="A191" s="100"/>
      <c r="B191" s="100"/>
      <c r="H191" s="100"/>
      <c r="I191" s="100"/>
      <c r="J191" s="100"/>
    </row>
    <row r="192" spans="1:10" ht="15.75" customHeight="1" x14ac:dyDescent="0.15">
      <c r="A192" s="100"/>
      <c r="B192" s="100"/>
      <c r="H192" s="100"/>
      <c r="I192" s="100"/>
      <c r="J192" s="100"/>
    </row>
    <row r="193" spans="1:10" ht="15.75" customHeight="1" x14ac:dyDescent="0.15">
      <c r="A193" s="100"/>
      <c r="B193" s="100"/>
      <c r="H193" s="100"/>
      <c r="I193" s="100"/>
      <c r="J193" s="100"/>
    </row>
    <row r="194" spans="1:10" ht="15.75" customHeight="1" x14ac:dyDescent="0.15">
      <c r="A194" s="100"/>
      <c r="B194" s="100"/>
      <c r="H194" s="100"/>
      <c r="I194" s="100"/>
      <c r="J194" s="100"/>
    </row>
    <row r="195" spans="1:10" ht="15.75" customHeight="1" x14ac:dyDescent="0.15">
      <c r="A195" s="100"/>
      <c r="B195" s="100"/>
      <c r="H195" s="100"/>
      <c r="I195" s="100"/>
      <c r="J195" s="100"/>
    </row>
    <row r="196" spans="1:10" ht="15.75" customHeight="1" x14ac:dyDescent="0.15">
      <c r="A196" s="100"/>
      <c r="B196" s="100"/>
      <c r="H196" s="100"/>
      <c r="I196" s="100"/>
      <c r="J196" s="100"/>
    </row>
    <row r="197" spans="1:10" ht="15.75" customHeight="1" x14ac:dyDescent="0.15">
      <c r="A197" s="100"/>
      <c r="B197" s="100"/>
      <c r="H197" s="100"/>
      <c r="I197" s="100"/>
      <c r="J197" s="100"/>
    </row>
    <row r="198" spans="1:10" ht="15.75" customHeight="1" x14ac:dyDescent="0.15">
      <c r="A198" s="100"/>
      <c r="B198" s="100"/>
      <c r="H198" s="100"/>
      <c r="I198" s="100"/>
      <c r="J198" s="100"/>
    </row>
    <row r="199" spans="1:10" ht="15.75" customHeight="1" x14ac:dyDescent="0.15">
      <c r="A199" s="100"/>
      <c r="B199" s="100"/>
      <c r="H199" s="100"/>
      <c r="I199" s="100"/>
      <c r="J199" s="100"/>
    </row>
    <row r="200" spans="1:10" ht="15.75" customHeight="1" x14ac:dyDescent="0.15">
      <c r="A200" s="100"/>
      <c r="B200" s="100"/>
      <c r="H200" s="100"/>
      <c r="I200" s="100"/>
      <c r="J200" s="100"/>
    </row>
    <row r="201" spans="1:10" ht="15.75" customHeight="1" x14ac:dyDescent="0.15">
      <c r="A201" s="100"/>
      <c r="B201" s="100"/>
      <c r="H201" s="100"/>
      <c r="I201" s="100"/>
      <c r="J201" s="100"/>
    </row>
    <row r="202" spans="1:10" ht="15.75" customHeight="1" x14ac:dyDescent="0.15">
      <c r="A202" s="100"/>
      <c r="B202" s="100"/>
      <c r="H202" s="100"/>
      <c r="I202" s="100"/>
      <c r="J202" s="100"/>
    </row>
    <row r="203" spans="1:10" ht="15.75" customHeight="1" x14ac:dyDescent="0.15">
      <c r="A203" s="100"/>
      <c r="B203" s="100"/>
      <c r="H203" s="100"/>
      <c r="I203" s="100"/>
      <c r="J203" s="100"/>
    </row>
    <row r="204" spans="1:10" ht="15.75" customHeight="1" x14ac:dyDescent="0.15">
      <c r="A204" s="100"/>
      <c r="B204" s="100"/>
      <c r="H204" s="100"/>
      <c r="I204" s="100"/>
      <c r="J204" s="100"/>
    </row>
    <row r="205" spans="1:10" ht="15.75" customHeight="1" x14ac:dyDescent="0.15">
      <c r="A205" s="100"/>
      <c r="B205" s="100"/>
      <c r="H205" s="100"/>
      <c r="I205" s="100"/>
      <c r="J205" s="100"/>
    </row>
    <row r="206" spans="1:10" ht="15.75" customHeight="1" x14ac:dyDescent="0.15">
      <c r="A206" s="100"/>
      <c r="B206" s="100"/>
      <c r="H206" s="100"/>
      <c r="I206" s="100"/>
      <c r="J206" s="100"/>
    </row>
    <row r="207" spans="1:10" ht="15.75" customHeight="1" x14ac:dyDescent="0.15">
      <c r="A207" s="100"/>
      <c r="B207" s="100"/>
      <c r="H207" s="100"/>
      <c r="I207" s="100"/>
      <c r="J207" s="100"/>
    </row>
    <row r="208" spans="1:10" ht="15.75" customHeight="1" x14ac:dyDescent="0.15">
      <c r="A208" s="100"/>
      <c r="B208" s="100"/>
      <c r="H208" s="100"/>
      <c r="I208" s="100"/>
      <c r="J208" s="100"/>
    </row>
    <row r="209" spans="1:10" ht="15.75" customHeight="1" x14ac:dyDescent="0.15">
      <c r="A209" s="100"/>
      <c r="B209" s="100"/>
      <c r="H209" s="100"/>
      <c r="I209" s="100"/>
      <c r="J209" s="100"/>
    </row>
    <row r="210" spans="1:10" ht="15.75" customHeight="1" x14ac:dyDescent="0.15">
      <c r="A210" s="100"/>
      <c r="B210" s="100"/>
      <c r="H210" s="100"/>
      <c r="I210" s="100"/>
      <c r="J210" s="100"/>
    </row>
    <row r="211" spans="1:10" ht="15.75" customHeight="1" x14ac:dyDescent="0.15">
      <c r="A211" s="100"/>
      <c r="B211" s="100"/>
      <c r="H211" s="100"/>
      <c r="I211" s="100"/>
      <c r="J211" s="100"/>
    </row>
    <row r="212" spans="1:10" ht="15.75" customHeight="1" x14ac:dyDescent="0.15">
      <c r="A212" s="100"/>
      <c r="B212" s="100"/>
      <c r="H212" s="100"/>
      <c r="I212" s="100"/>
      <c r="J212" s="100"/>
    </row>
    <row r="213" spans="1:10" ht="15.75" customHeight="1" x14ac:dyDescent="0.15">
      <c r="A213" s="100"/>
      <c r="B213" s="100"/>
      <c r="H213" s="100"/>
      <c r="I213" s="100"/>
      <c r="J213" s="100"/>
    </row>
    <row r="214" spans="1:10" ht="15.75" customHeight="1" x14ac:dyDescent="0.15">
      <c r="A214" s="100"/>
      <c r="B214" s="100"/>
      <c r="H214" s="100"/>
      <c r="I214" s="100"/>
      <c r="J214" s="100"/>
    </row>
    <row r="215" spans="1:10" ht="15.75" customHeight="1" x14ac:dyDescent="0.15">
      <c r="A215" s="100"/>
      <c r="B215" s="100"/>
      <c r="H215" s="100"/>
      <c r="I215" s="100"/>
      <c r="J215" s="100"/>
    </row>
    <row r="216" spans="1:10" ht="15.75" customHeight="1" x14ac:dyDescent="0.15">
      <c r="A216" s="100"/>
      <c r="B216" s="100"/>
      <c r="H216" s="100"/>
      <c r="I216" s="100"/>
      <c r="J216" s="100"/>
    </row>
    <row r="217" spans="1:10" ht="15.75" customHeight="1" x14ac:dyDescent="0.15">
      <c r="A217" s="100"/>
      <c r="B217" s="100"/>
      <c r="H217" s="100"/>
      <c r="I217" s="100"/>
      <c r="J217" s="100"/>
    </row>
    <row r="218" spans="1:10" ht="15.75" customHeight="1" x14ac:dyDescent="0.15">
      <c r="A218" s="100"/>
      <c r="B218" s="100"/>
      <c r="H218" s="100"/>
      <c r="I218" s="100"/>
      <c r="J218" s="100"/>
    </row>
    <row r="219" spans="1:10" ht="15.75" customHeight="1" x14ac:dyDescent="0.15">
      <c r="A219" s="100"/>
      <c r="B219" s="100"/>
      <c r="H219" s="100"/>
      <c r="I219" s="100"/>
      <c r="J219" s="100"/>
    </row>
    <row r="220" spans="1:10" ht="15.75" customHeight="1" x14ac:dyDescent="0.15">
      <c r="A220" s="100"/>
      <c r="B220" s="100"/>
      <c r="H220" s="100"/>
      <c r="I220" s="100"/>
      <c r="J220" s="100"/>
    </row>
    <row r="221" spans="1:10" ht="15.75" customHeight="1" x14ac:dyDescent="0.15">
      <c r="A221" s="100"/>
      <c r="B221" s="100"/>
      <c r="H221" s="100"/>
      <c r="I221" s="100"/>
      <c r="J221" s="100"/>
    </row>
    <row r="222" spans="1:10" ht="15.75" customHeight="1" x14ac:dyDescent="0.15">
      <c r="A222" s="100"/>
      <c r="B222" s="100"/>
      <c r="H222" s="100"/>
      <c r="I222" s="100"/>
      <c r="J222" s="100"/>
    </row>
    <row r="223" spans="1:10" ht="15.75" customHeight="1" x14ac:dyDescent="0.15">
      <c r="A223" s="100"/>
      <c r="B223" s="100"/>
      <c r="H223" s="100"/>
      <c r="I223" s="100"/>
      <c r="J223" s="100"/>
    </row>
    <row r="224" spans="1:10" ht="15.75" customHeight="1" x14ac:dyDescent="0.15">
      <c r="A224" s="100"/>
      <c r="B224" s="100"/>
      <c r="H224" s="100"/>
      <c r="I224" s="100"/>
      <c r="J224" s="100"/>
    </row>
    <row r="225" spans="1:10" ht="15.75" customHeight="1" x14ac:dyDescent="0.15">
      <c r="A225" s="100"/>
      <c r="B225" s="100"/>
      <c r="H225" s="100"/>
      <c r="I225" s="100"/>
      <c r="J225" s="100"/>
    </row>
    <row r="226" spans="1:10" ht="15.75" customHeight="1" x14ac:dyDescent="0.15"/>
    <row r="227" spans="1:10" ht="15.75" customHeight="1" x14ac:dyDescent="0.15"/>
    <row r="228" spans="1:10" ht="15.75" customHeight="1" x14ac:dyDescent="0.15"/>
    <row r="229" spans="1:10" ht="15.75" customHeight="1" x14ac:dyDescent="0.15"/>
    <row r="230" spans="1:10" ht="15.75" customHeight="1" x14ac:dyDescent="0.15"/>
    <row r="231" spans="1:10" ht="15.75" customHeight="1" x14ac:dyDescent="0.15"/>
    <row r="232" spans="1:10" ht="15.75" customHeight="1" x14ac:dyDescent="0.15"/>
    <row r="233" spans="1:10" ht="15.75" customHeight="1" x14ac:dyDescent="0.15"/>
    <row r="234" spans="1:10" ht="15.75" customHeight="1" x14ac:dyDescent="0.15"/>
    <row r="235" spans="1:10" ht="15.75" customHeight="1" x14ac:dyDescent="0.15"/>
    <row r="236" spans="1:10" ht="15.75" customHeight="1" x14ac:dyDescent="0.15"/>
    <row r="237" spans="1:10" ht="15.75" customHeight="1" x14ac:dyDescent="0.15"/>
    <row r="238" spans="1:10" ht="15.75" customHeight="1" x14ac:dyDescent="0.15"/>
    <row r="239" spans="1:10" ht="15.75" customHeight="1" x14ac:dyDescent="0.15"/>
    <row r="240" spans="1:1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customSheetViews>
    <customSheetView guid="{17F2E818-2F58-F544-A1D2-F3437437E4D8}" fitToPage="1">
      <selection activeCell="I26" sqref="I26"/>
      <pageMargins left="0.7" right="0.7" top="0.75" bottom="0.75" header="0" footer="0"/>
      <printOptions horizontalCentered="1"/>
      <pageSetup scale="90" fitToHeight="0" pageOrder="overThenDown" orientation="landscape"/>
    </customSheetView>
  </customSheetViews>
  <mergeCells count="2">
    <mergeCell ref="C4:G4"/>
    <mergeCell ref="I4:J4"/>
  </mergeCells>
  <printOptions horizontalCentered="1"/>
  <pageMargins left="0.7" right="0.7" top="0.75" bottom="0.75" header="0" footer="0"/>
  <pageSetup scale="71" fitToHeight="0" pageOrder="overThenDown"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1000"/>
  <sheetViews>
    <sheetView workbookViewId="0"/>
  </sheetViews>
  <sheetFormatPr baseColWidth="10" defaultColWidth="14.5" defaultRowHeight="15" customHeight="1" x14ac:dyDescent="0.15"/>
  <sheetData>
    <row r="1" ht="15.75" customHeight="1" x14ac:dyDescent="0.15"/>
    <row r="2" ht="15.75" customHeight="1" x14ac:dyDescent="0.15"/>
    <row r="3" ht="15.75" customHeight="1" x14ac:dyDescent="0.15"/>
    <row r="4" ht="15.75" customHeight="1" x14ac:dyDescent="0.15"/>
    <row r="5" ht="15.75" customHeight="1" x14ac:dyDescent="0.15"/>
    <row r="6" ht="15.75" customHeight="1" x14ac:dyDescent="0.15"/>
    <row r="7" ht="15.75" customHeight="1" x14ac:dyDescent="0.15"/>
    <row r="8" ht="15.75" customHeight="1" x14ac:dyDescent="0.15"/>
    <row r="9" ht="15.75" customHeight="1" x14ac:dyDescent="0.15"/>
    <row r="10" ht="15.75" customHeight="1" x14ac:dyDescent="0.15"/>
    <row r="11" ht="15.75" customHeight="1" x14ac:dyDescent="0.15"/>
    <row r="12" ht="15.75" customHeight="1" x14ac:dyDescent="0.15"/>
    <row r="13" ht="15.75" customHeight="1" x14ac:dyDescent="0.15"/>
    <row r="14" ht="15.75" customHeight="1" x14ac:dyDescent="0.15"/>
    <row r="15" ht="15.75" customHeight="1" x14ac:dyDescent="0.15"/>
    <row r="16"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customSheetViews>
    <customSheetView guid="{17F2E818-2F58-F544-A1D2-F3437437E4D8}" state="hidden">
      <pageMargins left="0.7" right="0.7" top="0.75" bottom="0.75" header="0" footer="0"/>
      <pageSetup orientation="landscape"/>
    </customSheetView>
  </customSheetView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outlinePr summaryBelow="0" summaryRight="0"/>
    <pageSetUpPr fitToPage="1"/>
  </sheetPr>
  <dimension ref="A1:N278"/>
  <sheetViews>
    <sheetView topLeftCell="A47" zoomScaleNormal="100" workbookViewId="0">
      <selection activeCell="K74" sqref="K74"/>
    </sheetView>
  </sheetViews>
  <sheetFormatPr baseColWidth="10" defaultColWidth="14.5" defaultRowHeight="14" x14ac:dyDescent="0.15"/>
  <cols>
    <col min="1" max="1" width="89.1640625" style="158" bestFit="1" customWidth="1"/>
    <col min="2" max="2" width="1.83203125" style="102" customWidth="1"/>
    <col min="3" max="6" width="11" style="100" customWidth="1"/>
    <col min="7" max="7" width="11.6640625" style="100" bestFit="1" customWidth="1"/>
    <col min="8" max="8" width="1.83203125" style="102" customWidth="1"/>
    <col min="9" max="10" width="12.6640625" style="102" bestFit="1" customWidth="1"/>
    <col min="11" max="16384" width="14.5" style="102"/>
  </cols>
  <sheetData>
    <row r="1" spans="1:14" ht="15" x14ac:dyDescent="0.15">
      <c r="A1" s="135" t="s">
        <v>0</v>
      </c>
      <c r="B1" s="100"/>
      <c r="H1" s="100"/>
      <c r="I1" s="100"/>
      <c r="J1" s="100"/>
      <c r="K1" s="100"/>
      <c r="L1" s="100"/>
      <c r="M1" s="100"/>
      <c r="N1" s="100"/>
    </row>
    <row r="2" spans="1:14" ht="15" x14ac:dyDescent="0.15">
      <c r="A2" s="110" t="s">
        <v>26</v>
      </c>
      <c r="B2" s="100"/>
      <c r="H2" s="100"/>
      <c r="I2" s="100"/>
      <c r="J2" s="100"/>
      <c r="K2" s="100"/>
      <c r="L2" s="100"/>
      <c r="M2" s="100"/>
      <c r="N2" s="100"/>
    </row>
    <row r="3" spans="1:14" ht="15" x14ac:dyDescent="0.15">
      <c r="A3" s="110" t="s">
        <v>2</v>
      </c>
      <c r="B3" s="103"/>
      <c r="C3" s="136"/>
      <c r="D3" s="136"/>
      <c r="E3" s="136"/>
      <c r="F3" s="136"/>
      <c r="G3" s="136"/>
      <c r="H3" s="103"/>
      <c r="I3" s="103"/>
      <c r="J3" s="103"/>
      <c r="K3" s="100"/>
      <c r="L3" s="100"/>
      <c r="M3" s="100"/>
      <c r="N3" s="100"/>
    </row>
    <row r="4" spans="1:14" x14ac:dyDescent="0.15">
      <c r="A4" s="110"/>
      <c r="B4" s="103"/>
      <c r="C4" s="136"/>
      <c r="D4" s="136"/>
      <c r="E4" s="136"/>
      <c r="F4" s="136"/>
      <c r="G4" s="136"/>
      <c r="H4" s="103"/>
      <c r="I4" s="103"/>
      <c r="J4" s="103"/>
      <c r="K4" s="100"/>
      <c r="L4" s="100"/>
      <c r="M4" s="100"/>
      <c r="N4" s="100"/>
    </row>
    <row r="5" spans="1:14" x14ac:dyDescent="0.15">
      <c r="A5" s="110"/>
      <c r="B5" s="103"/>
      <c r="C5" s="167" t="s">
        <v>208</v>
      </c>
      <c r="D5" s="167"/>
      <c r="E5" s="167"/>
      <c r="F5" s="167"/>
      <c r="G5" s="167"/>
      <c r="H5" s="103"/>
      <c r="I5" s="167" t="s">
        <v>215</v>
      </c>
      <c r="J5" s="167"/>
      <c r="K5" s="100"/>
      <c r="L5" s="100"/>
      <c r="M5" s="100"/>
      <c r="N5" s="100"/>
    </row>
    <row r="6" spans="1:14" x14ac:dyDescent="0.15">
      <c r="A6" s="110"/>
      <c r="B6" s="103"/>
      <c r="C6" s="105" t="s">
        <v>5</v>
      </c>
      <c r="D6" s="105" t="s">
        <v>6</v>
      </c>
      <c r="E6" s="105" t="s">
        <v>7</v>
      </c>
      <c r="F6" s="105" t="s">
        <v>8</v>
      </c>
      <c r="G6" s="105" t="s">
        <v>9</v>
      </c>
      <c r="H6" s="103"/>
      <c r="I6" s="105" t="s">
        <v>5</v>
      </c>
      <c r="J6" s="105" t="s">
        <v>6</v>
      </c>
      <c r="K6" s="100"/>
      <c r="L6" s="100"/>
      <c r="M6" s="100"/>
      <c r="N6" s="100"/>
    </row>
    <row r="7" spans="1:14" ht="15" x14ac:dyDescent="0.15">
      <c r="A7" s="135" t="s">
        <v>27</v>
      </c>
      <c r="B7" s="114"/>
      <c r="C7" s="137">
        <v>152411</v>
      </c>
      <c r="D7" s="137">
        <v>162455</v>
      </c>
      <c r="E7" s="137">
        <v>166503</v>
      </c>
      <c r="F7" s="137">
        <v>171135</v>
      </c>
      <c r="G7" s="137">
        <v>652504</v>
      </c>
      <c r="H7" s="114"/>
      <c r="I7" s="137">
        <v>172448</v>
      </c>
      <c r="J7" s="137">
        <v>179212</v>
      </c>
      <c r="K7" s="100"/>
      <c r="L7" s="100"/>
      <c r="M7" s="100"/>
      <c r="N7" s="100"/>
    </row>
    <row r="8" spans="1:14" x14ac:dyDescent="0.15">
      <c r="A8" s="135"/>
      <c r="B8" s="100"/>
      <c r="H8" s="100"/>
      <c r="I8" s="100"/>
      <c r="J8" s="100"/>
      <c r="K8" s="100"/>
      <c r="L8" s="100"/>
      <c r="M8" s="100"/>
      <c r="N8" s="100"/>
    </row>
    <row r="9" spans="1:14" ht="15" x14ac:dyDescent="0.15">
      <c r="A9" s="135" t="s">
        <v>28</v>
      </c>
      <c r="B9" s="100"/>
      <c r="H9" s="100"/>
      <c r="I9" s="100"/>
      <c r="J9" s="100"/>
      <c r="K9" s="100"/>
      <c r="L9" s="100"/>
      <c r="M9" s="100"/>
      <c r="N9" s="100"/>
    </row>
    <row r="10" spans="1:14" ht="15" x14ac:dyDescent="0.15">
      <c r="A10" s="110" t="s">
        <v>29</v>
      </c>
      <c r="B10" s="137"/>
      <c r="C10" s="137">
        <v>137564</v>
      </c>
      <c r="D10" s="137">
        <v>146223</v>
      </c>
      <c r="E10" s="137">
        <v>150450</v>
      </c>
      <c r="F10" s="137">
        <v>153743</v>
      </c>
      <c r="G10" s="137">
        <v>587980</v>
      </c>
      <c r="H10" s="137"/>
      <c r="I10" s="137">
        <v>154644</v>
      </c>
      <c r="J10" s="137">
        <v>159225</v>
      </c>
      <c r="K10" s="100"/>
      <c r="L10" s="100"/>
      <c r="M10" s="100"/>
      <c r="N10" s="100"/>
    </row>
    <row r="11" spans="1:14" ht="15" x14ac:dyDescent="0.15">
      <c r="A11" s="138" t="s">
        <v>30</v>
      </c>
      <c r="B11" s="119"/>
      <c r="C11" s="120">
        <v>335</v>
      </c>
      <c r="D11" s="120">
        <v>456</v>
      </c>
      <c r="E11" s="120">
        <v>418</v>
      </c>
      <c r="F11" s="120">
        <v>376</v>
      </c>
      <c r="G11" s="120">
        <v>1585</v>
      </c>
      <c r="H11" s="119"/>
      <c r="I11" s="120">
        <v>292</v>
      </c>
      <c r="J11" s="120">
        <v>399</v>
      </c>
      <c r="K11" s="100"/>
      <c r="L11" s="100"/>
      <c r="M11" s="100"/>
      <c r="N11" s="100"/>
    </row>
    <row r="12" spans="1:14" ht="15" hidden="1" x14ac:dyDescent="0.15">
      <c r="A12" s="138" t="s">
        <v>206</v>
      </c>
      <c r="B12" s="119"/>
      <c r="C12" s="120">
        <v>0</v>
      </c>
      <c r="D12" s="120">
        <v>0</v>
      </c>
      <c r="E12" s="120">
        <v>0</v>
      </c>
      <c r="F12" s="120">
        <v>0</v>
      </c>
      <c r="G12" s="120">
        <v>0</v>
      </c>
      <c r="H12" s="119"/>
      <c r="I12" s="120">
        <v>0</v>
      </c>
      <c r="J12" s="120">
        <v>0</v>
      </c>
      <c r="K12" s="100"/>
      <c r="L12" s="100"/>
      <c r="M12" s="100"/>
      <c r="N12" s="100"/>
    </row>
    <row r="13" spans="1:14" ht="16" thickBot="1" x14ac:dyDescent="0.2">
      <c r="A13" s="110" t="s">
        <v>31</v>
      </c>
      <c r="B13" s="137"/>
      <c r="C13" s="139">
        <v>137899</v>
      </c>
      <c r="D13" s="139">
        <v>146679</v>
      </c>
      <c r="E13" s="139">
        <v>150868</v>
      </c>
      <c r="F13" s="139">
        <v>154119</v>
      </c>
      <c r="G13" s="139">
        <v>589565</v>
      </c>
      <c r="H13" s="137"/>
      <c r="I13" s="139">
        <v>154936</v>
      </c>
      <c r="J13" s="139">
        <v>159624</v>
      </c>
      <c r="K13" s="100"/>
      <c r="L13" s="100"/>
      <c r="M13" s="100"/>
      <c r="N13" s="100"/>
    </row>
    <row r="14" spans="1:14" ht="16" thickTop="1" x14ac:dyDescent="0.15">
      <c r="A14" s="110" t="s">
        <v>32</v>
      </c>
      <c r="B14" s="140"/>
      <c r="C14" s="140">
        <v>0.90258577136820828</v>
      </c>
      <c r="D14" s="140">
        <v>0.9</v>
      </c>
      <c r="E14" s="140">
        <v>0.90358732275094145</v>
      </c>
      <c r="F14" s="140">
        <v>0.89837262979519095</v>
      </c>
      <c r="G14" s="140">
        <v>0.90111324988046049</v>
      </c>
      <c r="H14" s="140"/>
      <c r="I14" s="140">
        <v>0.89675728335498239</v>
      </c>
      <c r="J14" s="140">
        <v>0.8884728701203044</v>
      </c>
      <c r="K14" s="100"/>
      <c r="L14" s="100"/>
      <c r="M14" s="100"/>
      <c r="N14" s="100"/>
    </row>
    <row r="15" spans="1:14" ht="15" x14ac:dyDescent="0.15">
      <c r="A15" s="138" t="s">
        <v>33</v>
      </c>
      <c r="B15" s="140"/>
      <c r="C15" s="141">
        <v>2.1980040810702641E-3</v>
      </c>
      <c r="D15" s="141">
        <v>3.0000000000000001E-3</v>
      </c>
      <c r="E15" s="141">
        <v>1.5104652769019175E-3</v>
      </c>
      <c r="F15" s="141">
        <v>3.1970958599935725E-3</v>
      </c>
      <c r="G15" s="141">
        <v>3.4291038828880745E-3</v>
      </c>
      <c r="H15" s="140"/>
      <c r="I15" s="141">
        <v>6.9326405641120803E-4</v>
      </c>
      <c r="J15" s="141">
        <v>3.2264134098163068E-3</v>
      </c>
      <c r="K15" s="100"/>
      <c r="L15" s="100"/>
      <c r="M15" s="100"/>
      <c r="N15" s="100"/>
    </row>
    <row r="16" spans="1:14" ht="16" thickBot="1" x14ac:dyDescent="0.2">
      <c r="A16" s="110" t="s">
        <v>34</v>
      </c>
      <c r="B16" s="140"/>
      <c r="C16" s="142">
        <v>0.90478377544927857</v>
      </c>
      <c r="D16" s="142">
        <v>0.90300000000000002</v>
      </c>
      <c r="E16" s="142">
        <v>0.90609778802784335</v>
      </c>
      <c r="F16" s="142">
        <v>0.90056972565518445</v>
      </c>
      <c r="G16" s="142">
        <v>0.90400000000000003</v>
      </c>
      <c r="H16" s="140"/>
      <c r="I16" s="142">
        <v>0.89845054741139363</v>
      </c>
      <c r="J16" s="142">
        <v>0.89100000000000001</v>
      </c>
      <c r="K16" s="100"/>
      <c r="L16" s="100"/>
      <c r="M16" s="100"/>
      <c r="N16" s="100"/>
    </row>
    <row r="17" spans="1:14" ht="15" thickTop="1" x14ac:dyDescent="0.15">
      <c r="A17" s="135"/>
      <c r="B17" s="100"/>
      <c r="H17" s="100"/>
      <c r="I17" s="100"/>
      <c r="J17" s="100"/>
      <c r="K17" s="100"/>
      <c r="L17" s="100"/>
      <c r="M17" s="100"/>
      <c r="N17" s="100"/>
    </row>
    <row r="18" spans="1:14" ht="15" x14ac:dyDescent="0.15">
      <c r="A18" s="135" t="s">
        <v>35</v>
      </c>
      <c r="B18" s="100"/>
      <c r="H18" s="100"/>
      <c r="I18" s="100"/>
      <c r="J18" s="100"/>
      <c r="K18" s="100"/>
      <c r="L18" s="100"/>
      <c r="M18" s="100"/>
      <c r="N18" s="100"/>
    </row>
    <row r="19" spans="1:14" ht="15" x14ac:dyDescent="0.15">
      <c r="A19" s="110" t="s">
        <v>36</v>
      </c>
      <c r="B19" s="137"/>
      <c r="C19" s="137">
        <v>76316</v>
      </c>
      <c r="D19" s="137">
        <v>84371</v>
      </c>
      <c r="E19" s="137">
        <v>81028</v>
      </c>
      <c r="F19" s="137">
        <v>82973</v>
      </c>
      <c r="G19" s="137">
        <v>324688</v>
      </c>
      <c r="H19" s="137"/>
      <c r="I19" s="137">
        <v>82791</v>
      </c>
      <c r="J19" s="137">
        <v>91151</v>
      </c>
      <c r="K19" s="100"/>
      <c r="L19" s="100"/>
      <c r="M19" s="100"/>
      <c r="N19" s="100"/>
    </row>
    <row r="20" spans="1:14" s="145" customFormat="1" ht="15" x14ac:dyDescent="0.15">
      <c r="A20" s="143" t="s">
        <v>37</v>
      </c>
      <c r="B20" s="120"/>
      <c r="C20" s="120">
        <v>-24550</v>
      </c>
      <c r="D20" s="120">
        <f>D22-D19</f>
        <v>-32078</v>
      </c>
      <c r="E20" s="120">
        <v>-29788</v>
      </c>
      <c r="F20" s="120">
        <v>-28981</v>
      </c>
      <c r="G20" s="120">
        <v>-115397</v>
      </c>
      <c r="H20" s="120"/>
      <c r="I20" s="120">
        <v>-27789</v>
      </c>
      <c r="J20" s="120">
        <v>-34689</v>
      </c>
      <c r="K20" s="144"/>
      <c r="L20" s="144"/>
      <c r="M20" s="144"/>
      <c r="N20" s="144"/>
    </row>
    <row r="21" spans="1:14" ht="15" x14ac:dyDescent="0.15">
      <c r="A21" s="138" t="s">
        <v>213</v>
      </c>
      <c r="B21" s="119"/>
      <c r="C21" s="120">
        <v>0</v>
      </c>
      <c r="D21" s="120">
        <v>0</v>
      </c>
      <c r="E21" s="120">
        <v>0</v>
      </c>
      <c r="F21" s="120">
        <v>0</v>
      </c>
      <c r="G21" s="120">
        <v>0</v>
      </c>
      <c r="H21" s="119"/>
      <c r="I21" s="120">
        <v>0</v>
      </c>
      <c r="J21" s="120">
        <v>0</v>
      </c>
      <c r="K21" s="100"/>
      <c r="L21" s="100"/>
      <c r="M21" s="100"/>
      <c r="N21" s="100"/>
    </row>
    <row r="22" spans="1:14" ht="16" thickBot="1" x14ac:dyDescent="0.2">
      <c r="A22" s="110" t="s">
        <v>38</v>
      </c>
      <c r="B22" s="137"/>
      <c r="C22" s="139">
        <v>51766</v>
      </c>
      <c r="D22" s="139">
        <v>52293</v>
      </c>
      <c r="E22" s="139">
        <v>51240</v>
      </c>
      <c r="F22" s="139">
        <v>53992</v>
      </c>
      <c r="G22" s="139">
        <v>209291</v>
      </c>
      <c r="H22" s="137"/>
      <c r="I22" s="139">
        <v>55002</v>
      </c>
      <c r="J22" s="139">
        <v>56462</v>
      </c>
      <c r="K22" s="100"/>
      <c r="L22" s="100"/>
      <c r="M22" s="100"/>
      <c r="N22" s="100"/>
    </row>
    <row r="23" spans="1:14" ht="16" thickTop="1" x14ac:dyDescent="0.15">
      <c r="A23" s="110" t="s">
        <v>39</v>
      </c>
      <c r="B23" s="140"/>
      <c r="C23" s="140">
        <v>0.50072501328644259</v>
      </c>
      <c r="D23" s="140">
        <v>0.51900000000000002</v>
      </c>
      <c r="E23" s="140">
        <v>0.48664588626030764</v>
      </c>
      <c r="F23" s="140">
        <v>0.48483945423203906</v>
      </c>
      <c r="G23" s="140">
        <v>0.49760307982786312</v>
      </c>
      <c r="H23" s="140"/>
      <c r="I23" s="140">
        <v>0.48009254963815179</v>
      </c>
      <c r="J23" s="140">
        <v>0.50862107448161953</v>
      </c>
      <c r="K23" s="100"/>
      <c r="L23" s="100"/>
      <c r="M23" s="100"/>
      <c r="N23" s="100"/>
    </row>
    <row r="24" spans="1:14" ht="15" x14ac:dyDescent="0.15">
      <c r="A24" s="110" t="s">
        <v>40</v>
      </c>
      <c r="B24" s="140"/>
      <c r="C24" s="140">
        <v>0.33964740077815908</v>
      </c>
      <c r="D24" s="140">
        <v>0.32200000000000001</v>
      </c>
      <c r="E24" s="140">
        <v>0.30774220284319204</v>
      </c>
      <c r="F24" s="140">
        <v>0.31549361615099192</v>
      </c>
      <c r="G24" s="140">
        <v>0.32075052413471794</v>
      </c>
      <c r="H24" s="140"/>
      <c r="I24" s="140">
        <v>0.3189483206531824</v>
      </c>
      <c r="J24" s="140">
        <v>0.31505702743119879</v>
      </c>
      <c r="K24" s="100"/>
      <c r="L24" s="100"/>
      <c r="M24" s="100"/>
      <c r="N24" s="100"/>
    </row>
    <row r="25" spans="1:14" x14ac:dyDescent="0.15">
      <c r="A25" s="110"/>
      <c r="B25" s="100"/>
      <c r="H25" s="100"/>
      <c r="I25" s="100"/>
      <c r="J25" s="100"/>
      <c r="K25" s="100"/>
      <c r="L25" s="100"/>
      <c r="M25" s="100"/>
      <c r="N25" s="100"/>
    </row>
    <row r="26" spans="1:14" ht="15" x14ac:dyDescent="0.15">
      <c r="A26" s="110" t="s">
        <v>41</v>
      </c>
      <c r="B26" s="137"/>
      <c r="C26" s="137">
        <v>93237</v>
      </c>
      <c r="D26" s="137">
        <v>96448</v>
      </c>
      <c r="E26" s="137">
        <v>98349</v>
      </c>
      <c r="F26" s="137">
        <v>103921</v>
      </c>
      <c r="G26" s="137">
        <v>391955</v>
      </c>
      <c r="H26" s="137"/>
      <c r="I26" s="137">
        <v>104332</v>
      </c>
      <c r="J26" s="137">
        <v>108649</v>
      </c>
      <c r="K26" s="100"/>
      <c r="L26" s="100"/>
      <c r="M26" s="100"/>
      <c r="N26" s="100"/>
    </row>
    <row r="27" spans="1:14" s="145" customFormat="1" ht="15" x14ac:dyDescent="0.15">
      <c r="A27" s="143" t="s">
        <v>37</v>
      </c>
      <c r="B27" s="120"/>
      <c r="C27" s="120">
        <v>-11884</v>
      </c>
      <c r="D27" s="120">
        <v>-16809</v>
      </c>
      <c r="E27" s="120">
        <v>-15745</v>
      </c>
      <c r="F27" s="120">
        <v>-15891</v>
      </c>
      <c r="G27" s="120">
        <v>-60329</v>
      </c>
      <c r="H27" s="120"/>
      <c r="I27" s="120">
        <v>-15717</v>
      </c>
      <c r="J27" s="120">
        <v>-17516</v>
      </c>
      <c r="K27" s="144"/>
      <c r="L27" s="144"/>
      <c r="M27" s="144"/>
      <c r="N27" s="144"/>
    </row>
    <row r="28" spans="1:14" ht="15" x14ac:dyDescent="0.15">
      <c r="A28" s="138" t="s">
        <v>213</v>
      </c>
      <c r="B28" s="119"/>
      <c r="C28" s="120">
        <v>173</v>
      </c>
      <c r="D28" s="120">
        <v>0</v>
      </c>
      <c r="E28" s="120">
        <v>0</v>
      </c>
      <c r="F28" s="120">
        <v>0</v>
      </c>
      <c r="G28" s="120">
        <v>173</v>
      </c>
      <c r="H28" s="119"/>
      <c r="I28" s="120">
        <v>0</v>
      </c>
      <c r="J28" s="120">
        <v>0</v>
      </c>
      <c r="K28" s="100"/>
      <c r="L28" s="100"/>
      <c r="M28" s="100"/>
      <c r="N28" s="100"/>
    </row>
    <row r="29" spans="1:14" ht="16" thickBot="1" x14ac:dyDescent="0.2">
      <c r="A29" s="110" t="s">
        <v>42</v>
      </c>
      <c r="B29" s="137"/>
      <c r="C29" s="139">
        <v>81526</v>
      </c>
      <c r="D29" s="139">
        <v>79639</v>
      </c>
      <c r="E29" s="139">
        <v>82604</v>
      </c>
      <c r="F29" s="139">
        <v>88030</v>
      </c>
      <c r="G29" s="139">
        <v>331799</v>
      </c>
      <c r="H29" s="137"/>
      <c r="I29" s="139">
        <v>88615</v>
      </c>
      <c r="J29" s="139">
        <v>91133</v>
      </c>
      <c r="K29" s="100"/>
      <c r="L29" s="100"/>
      <c r="M29" s="100"/>
      <c r="N29" s="100"/>
    </row>
    <row r="30" spans="1:14" ht="16" thickTop="1" x14ac:dyDescent="0.15">
      <c r="A30" s="110" t="s">
        <v>43</v>
      </c>
      <c r="B30" s="140"/>
      <c r="C30" s="140">
        <v>0.61174718360223346</v>
      </c>
      <c r="D30" s="140">
        <v>0.59399999999999997</v>
      </c>
      <c r="E30" s="140">
        <v>0.59067404190915473</v>
      </c>
      <c r="F30" s="140">
        <v>0.60724574166593626</v>
      </c>
      <c r="G30" s="140">
        <v>0.60069363559457112</v>
      </c>
      <c r="H30" s="140"/>
      <c r="I30" s="140">
        <v>0.60500556689552798</v>
      </c>
      <c r="J30" s="140">
        <v>0.60625962547150858</v>
      </c>
      <c r="K30" s="100"/>
      <c r="L30" s="100"/>
      <c r="M30" s="100"/>
      <c r="N30" s="100"/>
    </row>
    <row r="31" spans="1:14" ht="15" x14ac:dyDescent="0.15">
      <c r="A31" s="110" t="s">
        <v>44</v>
      </c>
      <c r="B31" s="140"/>
      <c r="C31" s="140">
        <v>0.53490889765174432</v>
      </c>
      <c r="D31" s="140">
        <v>0.49</v>
      </c>
      <c r="E31" s="140">
        <v>0.4961111811799187</v>
      </c>
      <c r="F31" s="140">
        <v>0.51438922488094196</v>
      </c>
      <c r="G31" s="140">
        <v>0.5085010973112809</v>
      </c>
      <c r="H31" s="140"/>
      <c r="I31" s="140">
        <v>0.5138650491742438</v>
      </c>
      <c r="J31" s="140">
        <v>0.50852063477892107</v>
      </c>
      <c r="K31" s="100"/>
      <c r="L31" s="100"/>
      <c r="M31" s="100"/>
      <c r="N31" s="146"/>
    </row>
    <row r="32" spans="1:14" x14ac:dyDescent="0.15">
      <c r="A32" s="110"/>
      <c r="B32" s="100"/>
      <c r="H32" s="100"/>
      <c r="I32" s="100"/>
      <c r="J32" s="100"/>
      <c r="K32" s="100"/>
      <c r="L32" s="100"/>
      <c r="M32" s="100"/>
      <c r="N32" s="100"/>
    </row>
    <row r="33" spans="1:14" ht="15" x14ac:dyDescent="0.15">
      <c r="A33" s="110" t="s">
        <v>45</v>
      </c>
      <c r="B33" s="137"/>
      <c r="C33" s="137">
        <v>33256</v>
      </c>
      <c r="D33" s="137">
        <v>38787</v>
      </c>
      <c r="E33" s="137">
        <v>34494</v>
      </c>
      <c r="F33" s="137">
        <v>34797</v>
      </c>
      <c r="G33" s="137">
        <v>141334</v>
      </c>
      <c r="H33" s="137"/>
      <c r="I33" s="137">
        <v>33690</v>
      </c>
      <c r="J33" s="137">
        <v>36222</v>
      </c>
      <c r="K33" s="100"/>
      <c r="L33" s="100"/>
      <c r="M33" s="100"/>
      <c r="N33" s="100"/>
    </row>
    <row r="34" spans="1:14" ht="18" customHeight="1" x14ac:dyDescent="0.15">
      <c r="A34" s="138" t="s">
        <v>37</v>
      </c>
      <c r="B34" s="119"/>
      <c r="C34" s="119">
        <v>-6349</v>
      </c>
      <c r="D34" s="119">
        <v>-8666</v>
      </c>
      <c r="E34" s="119">
        <v>-7621</v>
      </c>
      <c r="F34" s="119">
        <v>-7089</v>
      </c>
      <c r="G34" s="119">
        <v>-29725</v>
      </c>
      <c r="H34" s="119"/>
      <c r="I34" s="119">
        <v>-6601</v>
      </c>
      <c r="J34" s="119">
        <v>-8535</v>
      </c>
      <c r="K34" s="100"/>
      <c r="L34" s="100"/>
      <c r="M34" s="100"/>
      <c r="N34" s="100"/>
    </row>
    <row r="35" spans="1:14" s="145" customFormat="1" ht="15" hidden="1" x14ac:dyDescent="0.15">
      <c r="A35" s="143" t="s">
        <v>46</v>
      </c>
      <c r="B35" s="120"/>
      <c r="C35" s="120">
        <v>0</v>
      </c>
      <c r="D35" s="120">
        <v>0</v>
      </c>
      <c r="E35" s="120">
        <v>0</v>
      </c>
      <c r="F35" s="120">
        <v>0</v>
      </c>
      <c r="G35" s="120">
        <v>0</v>
      </c>
      <c r="H35" s="120"/>
      <c r="I35" s="120">
        <v>0</v>
      </c>
      <c r="J35" s="120">
        <v>0</v>
      </c>
      <c r="K35" s="144"/>
      <c r="L35" s="144"/>
      <c r="M35" s="144"/>
      <c r="N35" s="144"/>
    </row>
    <row r="36" spans="1:14" s="145" customFormat="1" ht="15" x14ac:dyDescent="0.15">
      <c r="A36" s="138" t="s">
        <v>211</v>
      </c>
      <c r="B36" s="120"/>
      <c r="C36" s="120">
        <v>0</v>
      </c>
      <c r="D36" s="120">
        <v>-5009</v>
      </c>
      <c r="E36" s="120">
        <v>0</v>
      </c>
      <c r="F36" s="120">
        <v>0</v>
      </c>
      <c r="G36" s="120">
        <v>-5009</v>
      </c>
      <c r="H36" s="120"/>
      <c r="I36" s="120">
        <v>0</v>
      </c>
      <c r="J36" s="120">
        <v>0</v>
      </c>
      <c r="K36" s="144"/>
      <c r="L36" s="144"/>
      <c r="M36" s="144"/>
      <c r="N36" s="144"/>
    </row>
    <row r="37" spans="1:14" ht="15" x14ac:dyDescent="0.15">
      <c r="A37" s="147" t="s">
        <v>213</v>
      </c>
      <c r="B37" s="119"/>
      <c r="C37" s="120">
        <v>-26</v>
      </c>
      <c r="D37" s="120">
        <v>0</v>
      </c>
      <c r="E37" s="120">
        <v>0</v>
      </c>
      <c r="F37" s="120">
        <v>0</v>
      </c>
      <c r="G37" s="120">
        <v>-26</v>
      </c>
      <c r="H37" s="119"/>
      <c r="I37" s="120">
        <v>0</v>
      </c>
      <c r="J37" s="120">
        <v>0</v>
      </c>
      <c r="K37" s="100"/>
      <c r="L37" s="100"/>
      <c r="M37" s="100"/>
      <c r="N37" s="100"/>
    </row>
    <row r="38" spans="1:14" ht="16" thickBot="1" x14ac:dyDescent="0.2">
      <c r="A38" s="110" t="s">
        <v>47</v>
      </c>
      <c r="B38" s="137"/>
      <c r="C38" s="139">
        <v>26881</v>
      </c>
      <c r="D38" s="139">
        <v>25112</v>
      </c>
      <c r="E38" s="139">
        <v>26873</v>
      </c>
      <c r="F38" s="139">
        <v>27708</v>
      </c>
      <c r="G38" s="139">
        <v>106574</v>
      </c>
      <c r="H38" s="137"/>
      <c r="I38" s="139">
        <v>27089</v>
      </c>
      <c r="J38" s="139">
        <v>27687</v>
      </c>
      <c r="K38" s="100"/>
      <c r="L38" s="100"/>
      <c r="M38" s="100"/>
      <c r="N38" s="100"/>
    </row>
    <row r="39" spans="1:14" ht="16" thickTop="1" x14ac:dyDescent="0.15">
      <c r="A39" s="110" t="s">
        <v>48</v>
      </c>
      <c r="B39" s="140"/>
      <c r="C39" s="140">
        <v>0.21819947379126178</v>
      </c>
      <c r="D39" s="140">
        <v>0.23899999999999999</v>
      </c>
      <c r="E39" s="140">
        <v>0.20716743842453289</v>
      </c>
      <c r="F39" s="140">
        <v>0.20333070383030941</v>
      </c>
      <c r="G39" s="140">
        <v>0.21660250358618491</v>
      </c>
      <c r="H39" s="140"/>
      <c r="I39" s="140">
        <v>0.19536323993319726</v>
      </c>
      <c r="J39" s="140">
        <v>0.20211816173024127</v>
      </c>
      <c r="K39" s="100"/>
      <c r="L39" s="100"/>
      <c r="M39" s="100"/>
      <c r="N39" s="100"/>
    </row>
    <row r="40" spans="1:14" ht="15" x14ac:dyDescent="0.15">
      <c r="A40" s="110" t="s">
        <v>49</v>
      </c>
      <c r="B40" s="140"/>
      <c r="C40" s="140">
        <v>0.17637178418880528</v>
      </c>
      <c r="D40" s="140">
        <v>0.155</v>
      </c>
      <c r="E40" s="140">
        <v>0.16139649135451012</v>
      </c>
      <c r="F40" s="140">
        <v>0.16190726619335613</v>
      </c>
      <c r="G40" s="140">
        <v>0.16333079950467735</v>
      </c>
      <c r="H40" s="140"/>
      <c r="I40" s="140">
        <v>0.15708503432918908</v>
      </c>
      <c r="J40" s="140">
        <v>0.15449300270071201</v>
      </c>
      <c r="K40" s="100"/>
      <c r="L40" s="100"/>
      <c r="M40" s="100"/>
      <c r="N40" s="100"/>
    </row>
    <row r="41" spans="1:14" x14ac:dyDescent="0.15">
      <c r="A41" s="135"/>
      <c r="B41" s="100"/>
      <c r="H41" s="100"/>
      <c r="I41" s="100"/>
      <c r="J41" s="100"/>
      <c r="K41" s="100"/>
      <c r="L41" s="100"/>
      <c r="M41" s="100"/>
      <c r="N41" s="100"/>
    </row>
    <row r="42" spans="1:14" ht="15" x14ac:dyDescent="0.15">
      <c r="A42" s="135" t="s">
        <v>50</v>
      </c>
      <c r="B42" s="100"/>
      <c r="H42" s="100"/>
      <c r="I42" s="100"/>
      <c r="J42" s="100"/>
      <c r="K42" s="100"/>
      <c r="L42" s="100"/>
      <c r="M42" s="100"/>
      <c r="N42" s="100"/>
    </row>
    <row r="43" spans="1:14" ht="15" x14ac:dyDescent="0.15">
      <c r="A43" s="110" t="s">
        <v>51</v>
      </c>
      <c r="B43" s="137"/>
      <c r="C43" s="137">
        <v>-65245</v>
      </c>
      <c r="D43" s="137">
        <v>-73383</v>
      </c>
      <c r="E43" s="137">
        <v>-63421</v>
      </c>
      <c r="F43" s="137">
        <v>-67948</v>
      </c>
      <c r="G43" s="137">
        <v>-269997</v>
      </c>
      <c r="H43" s="137"/>
      <c r="I43" s="137">
        <v>-66169</v>
      </c>
      <c r="J43" s="137">
        <v>-76797</v>
      </c>
      <c r="K43" s="100"/>
      <c r="L43" s="100"/>
      <c r="M43" s="100"/>
      <c r="N43" s="100"/>
    </row>
    <row r="44" spans="1:14" ht="15" x14ac:dyDescent="0.15">
      <c r="A44" s="138" t="s">
        <v>30</v>
      </c>
      <c r="B44" s="123"/>
      <c r="C44" s="119">
        <v>43118</v>
      </c>
      <c r="D44" s="119">
        <v>58009</v>
      </c>
      <c r="E44" s="119">
        <v>53572</v>
      </c>
      <c r="F44" s="119">
        <v>52337</v>
      </c>
      <c r="G44" s="119">
        <v>207036</v>
      </c>
      <c r="H44" s="123"/>
      <c r="I44" s="119">
        <v>50399</v>
      </c>
      <c r="J44" s="119">
        <v>61139</v>
      </c>
      <c r="K44" s="100"/>
      <c r="L44" s="100"/>
      <c r="M44" s="100"/>
      <c r="N44" s="100"/>
    </row>
    <row r="45" spans="1:14" s="145" customFormat="1" ht="15" hidden="1" x14ac:dyDescent="0.15">
      <c r="A45" s="143" t="s">
        <v>52</v>
      </c>
      <c r="B45" s="120"/>
      <c r="C45" s="120">
        <v>0</v>
      </c>
      <c r="D45" s="120">
        <v>0</v>
      </c>
      <c r="E45" s="120">
        <v>0</v>
      </c>
      <c r="F45" s="120">
        <v>0</v>
      </c>
      <c r="G45" s="120">
        <v>0</v>
      </c>
      <c r="H45" s="120"/>
      <c r="I45" s="120">
        <v>0</v>
      </c>
      <c r="J45" s="120">
        <v>0</v>
      </c>
      <c r="K45" s="144"/>
      <c r="L45" s="144"/>
      <c r="M45" s="144"/>
      <c r="N45" s="144"/>
    </row>
    <row r="46" spans="1:14" s="145" customFormat="1" ht="15" x14ac:dyDescent="0.15">
      <c r="A46" s="138" t="s">
        <v>209</v>
      </c>
      <c r="B46" s="120"/>
      <c r="C46" s="120">
        <v>0</v>
      </c>
      <c r="D46" s="120">
        <v>5009</v>
      </c>
      <c r="E46" s="120">
        <v>0</v>
      </c>
      <c r="F46" s="120">
        <v>0</v>
      </c>
      <c r="G46" s="120">
        <v>5009</v>
      </c>
      <c r="H46" s="120"/>
      <c r="I46" s="120">
        <v>0</v>
      </c>
      <c r="J46" s="120">
        <v>0</v>
      </c>
      <c r="K46" s="144"/>
      <c r="L46" s="144"/>
      <c r="M46" s="144"/>
      <c r="N46" s="144"/>
    </row>
    <row r="47" spans="1:14" ht="15" x14ac:dyDescent="0.15">
      <c r="A47" s="147" t="s">
        <v>214</v>
      </c>
      <c r="B47" s="119"/>
      <c r="C47" s="120">
        <v>-147</v>
      </c>
      <c r="D47" s="120">
        <v>0</v>
      </c>
      <c r="E47" s="120">
        <v>0</v>
      </c>
      <c r="F47" s="120">
        <v>0</v>
      </c>
      <c r="G47" s="120">
        <v>-147</v>
      </c>
      <c r="H47" s="119"/>
      <c r="I47" s="120">
        <v>0</v>
      </c>
      <c r="J47" s="120">
        <v>0</v>
      </c>
      <c r="K47" s="100"/>
      <c r="L47" s="100"/>
      <c r="M47" s="100"/>
      <c r="N47" s="100"/>
    </row>
    <row r="48" spans="1:14" ht="16" thickBot="1" x14ac:dyDescent="0.2">
      <c r="A48" s="110" t="s">
        <v>53</v>
      </c>
      <c r="B48" s="137"/>
      <c r="C48" s="139">
        <v>-22274</v>
      </c>
      <c r="D48" s="139">
        <v>-10365</v>
      </c>
      <c r="E48" s="139">
        <v>-9849</v>
      </c>
      <c r="F48" s="139">
        <v>-15611</v>
      </c>
      <c r="G48" s="139">
        <v>-58099</v>
      </c>
      <c r="H48" s="137"/>
      <c r="I48" s="139">
        <v>-15770</v>
      </c>
      <c r="J48" s="139">
        <v>-15658</v>
      </c>
      <c r="K48" s="100"/>
      <c r="L48" s="100"/>
      <c r="M48" s="100"/>
      <c r="N48" s="100"/>
    </row>
    <row r="49" spans="1:14" ht="16" thickTop="1" x14ac:dyDescent="0.15">
      <c r="A49" s="110" t="s">
        <v>54</v>
      </c>
      <c r="B49" s="148"/>
      <c r="C49" s="148">
        <v>-0.42808589931172947</v>
      </c>
      <c r="D49" s="148">
        <v>-0.45200000000000001</v>
      </c>
      <c r="E49" s="148">
        <v>-0.38090004384305387</v>
      </c>
      <c r="F49" s="148">
        <v>-0.39704326993309375</v>
      </c>
      <c r="G49" s="148">
        <v>-0.41378596912815863</v>
      </c>
      <c r="H49" s="148"/>
      <c r="I49" s="148">
        <v>-0.38370407311189458</v>
      </c>
      <c r="J49" s="148">
        <v>-0.42852599156306498</v>
      </c>
      <c r="K49" s="100"/>
      <c r="L49" s="100"/>
      <c r="M49" s="100"/>
      <c r="N49" s="100"/>
    </row>
    <row r="50" spans="1:14" ht="15" x14ac:dyDescent="0.15">
      <c r="A50" s="138" t="s">
        <v>33</v>
      </c>
      <c r="B50" s="148"/>
      <c r="C50" s="149">
        <v>0.28194159214229941</v>
      </c>
      <c r="D50" s="149">
        <v>0.38800000000000001</v>
      </c>
      <c r="E50" s="149">
        <v>0.32174795649327642</v>
      </c>
      <c r="F50" s="149">
        <v>0.30582288836298827</v>
      </c>
      <c r="G50" s="149">
        <v>0.32474590194083103</v>
      </c>
      <c r="H50" s="148"/>
      <c r="I50" s="149">
        <v>0.29325621636667287</v>
      </c>
      <c r="J50" s="149">
        <v>0.34215461018235388</v>
      </c>
      <c r="K50" s="100"/>
      <c r="L50" s="100"/>
      <c r="M50" s="100"/>
      <c r="N50" s="100"/>
    </row>
    <row r="51" spans="1:14" ht="16" thickBot="1" x14ac:dyDescent="0.2">
      <c r="A51" s="110" t="s">
        <v>55</v>
      </c>
      <c r="B51" s="148"/>
      <c r="C51" s="150">
        <v>-0.14614430716943003</v>
      </c>
      <c r="D51" s="150">
        <v>-6.4000000000000001E-2</v>
      </c>
      <c r="E51" s="150">
        <v>-5.9152087349777484E-2</v>
      </c>
      <c r="F51" s="150">
        <v>-9.1220381570105466E-2</v>
      </c>
      <c r="G51" s="150">
        <v>-8.9040067187327585E-2</v>
      </c>
      <c r="H51" s="148"/>
      <c r="I51" s="150">
        <v>-9.1447856745221753E-2</v>
      </c>
      <c r="J51" s="150">
        <v>-8.7371381380711113E-2</v>
      </c>
      <c r="K51" s="100"/>
      <c r="L51" s="100"/>
      <c r="M51" s="100"/>
      <c r="N51" s="100"/>
    </row>
    <row r="52" spans="1:14" ht="15" thickTop="1" x14ac:dyDescent="0.15">
      <c r="A52" s="110"/>
      <c r="B52" s="140"/>
      <c r="C52" s="140"/>
      <c r="D52" s="140"/>
      <c r="E52" s="140"/>
      <c r="F52" s="140"/>
      <c r="G52" s="140"/>
      <c r="H52" s="140"/>
      <c r="I52" s="140"/>
      <c r="J52" s="140"/>
      <c r="K52" s="100"/>
      <c r="L52" s="100"/>
      <c r="M52" s="100"/>
      <c r="N52" s="100"/>
    </row>
    <row r="53" spans="1:14" ht="15" x14ac:dyDescent="0.15">
      <c r="A53" s="135" t="s">
        <v>56</v>
      </c>
      <c r="B53" s="100"/>
      <c r="H53" s="100"/>
      <c r="I53" s="100"/>
      <c r="J53" s="100"/>
      <c r="K53" s="100"/>
      <c r="L53" s="100"/>
      <c r="M53" s="100"/>
      <c r="N53" s="100"/>
    </row>
    <row r="54" spans="1:14" ht="15" x14ac:dyDescent="0.15">
      <c r="A54" s="110" t="s">
        <v>57</v>
      </c>
      <c r="B54" s="137"/>
      <c r="C54" s="137">
        <v>-61468</v>
      </c>
      <c r="D54" s="137">
        <v>-71414</v>
      </c>
      <c r="E54" s="137">
        <v>-61750</v>
      </c>
      <c r="F54" s="137">
        <v>-62398</v>
      </c>
      <c r="G54" s="137">
        <v>-257030</v>
      </c>
      <c r="H54" s="137"/>
      <c r="I54" s="137">
        <v>-63722</v>
      </c>
      <c r="J54" s="137">
        <v>-72189</v>
      </c>
      <c r="K54" s="100"/>
      <c r="L54" s="100"/>
      <c r="M54" s="100"/>
      <c r="N54" s="100"/>
    </row>
    <row r="55" spans="1:14" ht="15" x14ac:dyDescent="0.15">
      <c r="A55" s="138" t="s">
        <v>30</v>
      </c>
      <c r="B55" s="123"/>
      <c r="C55" s="151">
        <v>43118</v>
      </c>
      <c r="D55" s="151">
        <v>58009</v>
      </c>
      <c r="E55" s="151">
        <v>53572</v>
      </c>
      <c r="F55" s="151">
        <v>52337</v>
      </c>
      <c r="G55" s="151">
        <v>207036</v>
      </c>
      <c r="H55" s="123"/>
      <c r="I55" s="151">
        <v>50399</v>
      </c>
      <c r="J55" s="151">
        <v>61139</v>
      </c>
      <c r="K55" s="100"/>
      <c r="L55" s="100"/>
      <c r="M55" s="100"/>
      <c r="N55" s="100"/>
    </row>
    <row r="56" spans="1:14" ht="17" hidden="1" customHeight="1" x14ac:dyDescent="0.15">
      <c r="A56" s="138" t="s">
        <v>58</v>
      </c>
      <c r="B56" s="119"/>
      <c r="C56" s="151">
        <v>0</v>
      </c>
      <c r="D56" s="151">
        <v>0</v>
      </c>
      <c r="E56" s="151">
        <v>0</v>
      </c>
      <c r="F56" s="151">
        <v>0</v>
      </c>
      <c r="G56" s="151">
        <v>0</v>
      </c>
      <c r="H56" s="119"/>
      <c r="I56" s="151">
        <v>0</v>
      </c>
      <c r="J56" s="151">
        <v>0</v>
      </c>
      <c r="K56" s="100"/>
      <c r="L56" s="100"/>
      <c r="M56" s="100"/>
      <c r="N56" s="100"/>
    </row>
    <row r="57" spans="1:14" ht="17" hidden="1" customHeight="1" x14ac:dyDescent="0.15">
      <c r="A57" s="138" t="s">
        <v>59</v>
      </c>
      <c r="B57" s="119"/>
      <c r="C57" s="151">
        <v>0</v>
      </c>
      <c r="D57" s="151">
        <v>0</v>
      </c>
      <c r="E57" s="151">
        <v>0</v>
      </c>
      <c r="F57" s="151">
        <v>0</v>
      </c>
      <c r="G57" s="151">
        <v>0</v>
      </c>
      <c r="H57" s="119"/>
      <c r="I57" s="151">
        <v>0</v>
      </c>
      <c r="J57" s="151">
        <v>0</v>
      </c>
      <c r="K57" s="100"/>
      <c r="L57" s="100"/>
      <c r="M57" s="100"/>
      <c r="N57" s="100"/>
    </row>
    <row r="58" spans="1:14" s="145" customFormat="1" ht="17" hidden="1" customHeight="1" x14ac:dyDescent="0.15">
      <c r="A58" s="143" t="s">
        <v>52</v>
      </c>
      <c r="B58" s="120"/>
      <c r="C58" s="152">
        <v>0</v>
      </c>
      <c r="D58" s="152">
        <v>0</v>
      </c>
      <c r="E58" s="152">
        <v>0</v>
      </c>
      <c r="F58" s="152">
        <v>0</v>
      </c>
      <c r="G58" s="152">
        <v>0</v>
      </c>
      <c r="H58" s="120"/>
      <c r="I58" s="152">
        <v>0</v>
      </c>
      <c r="J58" s="152">
        <v>0</v>
      </c>
      <c r="K58" s="144"/>
      <c r="L58" s="144"/>
      <c r="M58" s="144"/>
      <c r="N58" s="144"/>
    </row>
    <row r="59" spans="1:14" s="145" customFormat="1" ht="15" x14ac:dyDescent="0.15">
      <c r="A59" s="138" t="s">
        <v>209</v>
      </c>
      <c r="B59" s="120"/>
      <c r="C59" s="120">
        <v>0</v>
      </c>
      <c r="D59" s="152">
        <v>5009</v>
      </c>
      <c r="E59" s="152">
        <v>0</v>
      </c>
      <c r="F59" s="152">
        <v>0</v>
      </c>
      <c r="G59" s="152">
        <v>5009</v>
      </c>
      <c r="H59" s="120"/>
      <c r="I59" s="120">
        <v>0</v>
      </c>
      <c r="J59" s="120">
        <v>0</v>
      </c>
      <c r="K59" s="144"/>
      <c r="L59" s="144"/>
      <c r="M59" s="144"/>
      <c r="N59" s="144"/>
    </row>
    <row r="60" spans="1:14" ht="15" x14ac:dyDescent="0.15">
      <c r="A60" s="147" t="s">
        <v>214</v>
      </c>
      <c r="B60" s="119"/>
      <c r="C60" s="151">
        <v>-147</v>
      </c>
      <c r="D60" s="120">
        <v>0</v>
      </c>
      <c r="E60" s="120">
        <v>0</v>
      </c>
      <c r="F60" s="120">
        <v>0</v>
      </c>
      <c r="G60" s="120">
        <v>-147</v>
      </c>
      <c r="H60" s="119"/>
      <c r="I60" s="151">
        <v>0</v>
      </c>
      <c r="J60" s="151">
        <v>0</v>
      </c>
      <c r="K60" s="100"/>
      <c r="L60" s="100"/>
      <c r="M60" s="100"/>
      <c r="N60" s="100"/>
    </row>
    <row r="61" spans="1:14" ht="16" thickBot="1" x14ac:dyDescent="0.2">
      <c r="A61" s="110" t="s">
        <v>60</v>
      </c>
      <c r="B61" s="137"/>
      <c r="C61" s="139">
        <v>-18497</v>
      </c>
      <c r="D61" s="139">
        <v>-8396</v>
      </c>
      <c r="E61" s="139">
        <v>-8178</v>
      </c>
      <c r="F61" s="139">
        <v>-10061</v>
      </c>
      <c r="G61" s="139">
        <v>-45132</v>
      </c>
      <c r="H61" s="137"/>
      <c r="I61" s="139">
        <v>-13323</v>
      </c>
      <c r="J61" s="139">
        <v>-11050</v>
      </c>
      <c r="K61" s="100"/>
      <c r="L61" s="100"/>
      <c r="M61" s="100"/>
      <c r="N61" s="100"/>
    </row>
    <row r="62" spans="1:14" ht="15" thickTop="1" x14ac:dyDescent="0.15">
      <c r="A62" s="110"/>
      <c r="B62" s="100"/>
      <c r="H62" s="100"/>
      <c r="I62" s="100"/>
      <c r="J62" s="100"/>
      <c r="K62" s="100"/>
      <c r="L62" s="100"/>
      <c r="M62" s="100"/>
      <c r="N62" s="100"/>
    </row>
    <row r="63" spans="1:14" ht="15" x14ac:dyDescent="0.15">
      <c r="A63" s="135" t="s">
        <v>61</v>
      </c>
      <c r="B63" s="100"/>
      <c r="H63" s="100"/>
      <c r="I63" s="100"/>
      <c r="J63" s="100"/>
      <c r="K63" s="100"/>
      <c r="L63" s="100"/>
      <c r="M63" s="100"/>
      <c r="N63" s="100"/>
    </row>
    <row r="64" spans="1:14" ht="17" customHeight="1" x14ac:dyDescent="0.15">
      <c r="A64" s="110" t="s">
        <v>62</v>
      </c>
      <c r="B64" s="153"/>
      <c r="C64" s="153">
        <v>-0.28403099628950201</v>
      </c>
      <c r="D64" s="153">
        <v>-0.33</v>
      </c>
      <c r="E64" s="153">
        <v>-0.27843409566409349</v>
      </c>
      <c r="F64" s="153">
        <v>-0.28000000000000003</v>
      </c>
      <c r="G64" s="153">
        <v>-1.17</v>
      </c>
      <c r="H64" s="153"/>
      <c r="I64" s="153">
        <v>-0.28062835525765295</v>
      </c>
      <c r="J64" s="153">
        <v>-0.31419307103064065</v>
      </c>
      <c r="K64" s="100"/>
      <c r="L64" s="100"/>
      <c r="M64" s="100"/>
      <c r="N64" s="100"/>
    </row>
    <row r="65" spans="1:14" ht="15" x14ac:dyDescent="0.15">
      <c r="A65" s="138" t="s">
        <v>63</v>
      </c>
      <c r="B65" s="154"/>
      <c r="C65" s="154">
        <v>0.18856016043398499</v>
      </c>
      <c r="D65" s="154">
        <v>0.28999999999999998</v>
      </c>
      <c r="E65" s="154">
        <v>0.2415590505735517</v>
      </c>
      <c r="F65" s="154">
        <v>0.24000000000000002</v>
      </c>
      <c r="G65" s="154">
        <v>0.97</v>
      </c>
      <c r="H65" s="154"/>
      <c r="I65" s="154">
        <v>0.22195456006764464</v>
      </c>
      <c r="J65" s="154">
        <v>0.25609940807799442</v>
      </c>
      <c r="K65" s="100"/>
      <c r="L65" s="100"/>
      <c r="M65" s="100"/>
      <c r="N65" s="100"/>
    </row>
    <row r="66" spans="1:14" ht="16" thickBot="1" x14ac:dyDescent="0.2">
      <c r="A66" s="110" t="s">
        <v>64</v>
      </c>
      <c r="B66" s="155"/>
      <c r="C66" s="156">
        <v>-8.5470835855516999E-2</v>
      </c>
      <c r="D66" s="156">
        <v>-0.04</v>
      </c>
      <c r="E66" s="156">
        <v>-3.6875045090541805E-2</v>
      </c>
      <c r="F66" s="156">
        <v>-0.04</v>
      </c>
      <c r="G66" s="156">
        <v>-0.2</v>
      </c>
      <c r="H66" s="155"/>
      <c r="I66" s="156">
        <v>-5.8673795190008322E-2</v>
      </c>
      <c r="J66" s="156">
        <v>-4.8093662952646242E-2</v>
      </c>
      <c r="K66" s="100"/>
      <c r="L66" s="100"/>
      <c r="M66" s="100"/>
      <c r="N66" s="100"/>
    </row>
    <row r="67" spans="1:14" ht="16" thickTop="1" x14ac:dyDescent="0.15">
      <c r="A67" s="110" t="s">
        <v>65</v>
      </c>
      <c r="B67" s="123"/>
      <c r="C67" s="123">
        <v>216413</v>
      </c>
      <c r="D67" s="123">
        <v>219004</v>
      </c>
      <c r="E67" s="123">
        <v>221776</v>
      </c>
      <c r="F67" s="123">
        <v>224300</v>
      </c>
      <c r="G67" s="123">
        <v>220406</v>
      </c>
      <c r="H67" s="123"/>
      <c r="I67" s="123">
        <v>227069</v>
      </c>
      <c r="J67" s="123">
        <v>229760</v>
      </c>
      <c r="K67" s="100"/>
      <c r="L67" s="100"/>
      <c r="M67" s="100"/>
      <c r="N67" s="100"/>
    </row>
    <row r="68" spans="1:14" x14ac:dyDescent="0.15">
      <c r="A68" s="110"/>
      <c r="B68" s="100"/>
      <c r="H68" s="100"/>
      <c r="I68" s="100"/>
      <c r="J68" s="100"/>
      <c r="K68" s="100"/>
      <c r="L68" s="100"/>
      <c r="M68" s="100"/>
      <c r="N68" s="100"/>
    </row>
    <row r="69" spans="1:14" ht="15" x14ac:dyDescent="0.15">
      <c r="A69" s="135" t="s">
        <v>66</v>
      </c>
      <c r="B69" s="100"/>
      <c r="H69" s="100"/>
      <c r="I69" s="100"/>
      <c r="J69" s="100"/>
      <c r="K69" s="100"/>
      <c r="L69" s="100"/>
      <c r="M69" s="100"/>
      <c r="N69" s="100"/>
    </row>
    <row r="70" spans="1:14" ht="15" x14ac:dyDescent="0.15">
      <c r="A70" s="110" t="s">
        <v>67</v>
      </c>
      <c r="B70" s="137"/>
      <c r="C70" s="157">
        <v>-140366</v>
      </c>
      <c r="D70" s="157">
        <v>10899</v>
      </c>
      <c r="E70" s="157">
        <v>-140738</v>
      </c>
      <c r="F70" s="157">
        <v>-18930</v>
      </c>
      <c r="G70" s="157">
        <v>-289135</v>
      </c>
      <c r="H70" s="137"/>
      <c r="I70" s="157">
        <v>-21361</v>
      </c>
      <c r="J70" s="157">
        <v>56</v>
      </c>
      <c r="K70" s="100"/>
      <c r="L70" s="100"/>
      <c r="M70" s="100"/>
      <c r="N70" s="100"/>
    </row>
    <row r="71" spans="1:14" ht="15" x14ac:dyDescent="0.15">
      <c r="A71" s="110" t="s">
        <v>217</v>
      </c>
      <c r="B71" s="137"/>
      <c r="C71" s="157">
        <v>9731</v>
      </c>
      <c r="D71" s="157">
        <v>18</v>
      </c>
      <c r="E71" s="157">
        <v>6669</v>
      </c>
      <c r="F71" s="157">
        <v>359</v>
      </c>
      <c r="G71" s="157">
        <v>16777</v>
      </c>
      <c r="H71" s="137"/>
      <c r="I71" s="157">
        <v>9947</v>
      </c>
      <c r="J71" s="157">
        <v>-19228</v>
      </c>
      <c r="K71" s="100"/>
      <c r="L71" s="100"/>
      <c r="M71" s="100"/>
      <c r="N71" s="100"/>
    </row>
    <row r="72" spans="1:14" ht="15" x14ac:dyDescent="0.15">
      <c r="A72" s="110" t="s">
        <v>210</v>
      </c>
      <c r="B72" s="137"/>
      <c r="C72" s="137">
        <v>-14593</v>
      </c>
      <c r="D72" s="137">
        <v>20232</v>
      </c>
      <c r="E72" s="137">
        <v>-8233</v>
      </c>
      <c r="F72" s="137">
        <v>-15337</v>
      </c>
      <c r="G72" s="137">
        <v>-17931</v>
      </c>
      <c r="H72" s="137"/>
      <c r="I72" s="137">
        <v>-1898</v>
      </c>
      <c r="J72" s="137">
        <v>15858</v>
      </c>
      <c r="K72" s="100"/>
      <c r="L72" s="100"/>
      <c r="M72" s="100"/>
      <c r="N72" s="100"/>
    </row>
    <row r="73" spans="1:14" ht="15" x14ac:dyDescent="0.15">
      <c r="A73" s="138" t="s">
        <v>70</v>
      </c>
      <c r="B73" s="151"/>
      <c r="C73" s="151">
        <v>-1866</v>
      </c>
      <c r="D73" s="151">
        <v>-4100</v>
      </c>
      <c r="E73" s="151">
        <v>-1255</v>
      </c>
      <c r="F73" s="151">
        <v>-500</v>
      </c>
      <c r="G73" s="151">
        <v>-7721</v>
      </c>
      <c r="H73" s="151"/>
      <c r="I73" s="151">
        <v>-1002</v>
      </c>
      <c r="J73" s="151">
        <v>-1690</v>
      </c>
      <c r="K73" s="100"/>
      <c r="L73" s="100"/>
      <c r="M73" s="100"/>
      <c r="N73" s="100"/>
    </row>
    <row r="74" spans="1:14" ht="15" x14ac:dyDescent="0.15">
      <c r="A74" s="138" t="s">
        <v>204</v>
      </c>
      <c r="B74" s="151"/>
      <c r="C74" s="151">
        <v>-821</v>
      </c>
      <c r="D74" s="151">
        <v>-1527</v>
      </c>
      <c r="E74" s="151">
        <v>-1977</v>
      </c>
      <c r="F74" s="151">
        <v>-1115</v>
      </c>
      <c r="G74" s="151">
        <v>-5440</v>
      </c>
      <c r="H74" s="151"/>
      <c r="I74" s="151">
        <v>-1375</v>
      </c>
      <c r="J74" s="151">
        <v>-1408</v>
      </c>
      <c r="K74" s="100"/>
      <c r="L74" s="100"/>
      <c r="M74" s="100"/>
      <c r="N74" s="100"/>
    </row>
    <row r="75" spans="1:14" ht="15" x14ac:dyDescent="0.15">
      <c r="A75" s="138" t="s">
        <v>206</v>
      </c>
      <c r="B75" s="119"/>
      <c r="C75" s="151">
        <v>707</v>
      </c>
      <c r="D75" s="151">
        <v>0</v>
      </c>
      <c r="E75" s="151">
        <v>0</v>
      </c>
      <c r="F75" s="151">
        <v>0</v>
      </c>
      <c r="G75" s="151">
        <v>707</v>
      </c>
      <c r="H75" s="119"/>
      <c r="I75" s="151">
        <v>0</v>
      </c>
      <c r="J75" s="151">
        <v>0</v>
      </c>
      <c r="K75" s="100"/>
      <c r="L75" s="100"/>
      <c r="M75" s="100"/>
      <c r="N75" s="100"/>
    </row>
    <row r="76" spans="1:14" ht="15" hidden="1" x14ac:dyDescent="0.15">
      <c r="A76" s="138" t="s">
        <v>71</v>
      </c>
      <c r="B76" s="151"/>
      <c r="C76" s="151">
        <v>0</v>
      </c>
      <c r="D76" s="151">
        <v>0</v>
      </c>
      <c r="E76" s="151">
        <v>0</v>
      </c>
      <c r="F76" s="151">
        <v>0</v>
      </c>
      <c r="G76" s="151">
        <v>0</v>
      </c>
      <c r="H76" s="151"/>
      <c r="I76" s="151">
        <v>0</v>
      </c>
      <c r="J76" s="151">
        <v>0</v>
      </c>
      <c r="K76" s="100"/>
      <c r="L76" s="100"/>
      <c r="M76" s="100"/>
      <c r="N76" s="100"/>
    </row>
    <row r="77" spans="1:14" ht="17" hidden="1" customHeight="1" x14ac:dyDescent="0.15">
      <c r="A77" s="138" t="s">
        <v>52</v>
      </c>
      <c r="B77" s="119"/>
      <c r="C77" s="151">
        <v>0</v>
      </c>
      <c r="D77" s="151">
        <v>0</v>
      </c>
      <c r="E77" s="151">
        <v>0</v>
      </c>
      <c r="F77" s="151">
        <v>0</v>
      </c>
      <c r="G77" s="151">
        <v>707</v>
      </c>
      <c r="H77" s="119"/>
      <c r="I77" s="151">
        <v>0</v>
      </c>
      <c r="J77" s="151">
        <v>0</v>
      </c>
      <c r="K77" s="100"/>
      <c r="L77" s="100"/>
      <c r="M77" s="100"/>
      <c r="N77" s="100"/>
    </row>
    <row r="78" spans="1:14" ht="16" thickBot="1" x14ac:dyDescent="0.2">
      <c r="A78" s="110" t="s">
        <v>72</v>
      </c>
      <c r="B78" s="137"/>
      <c r="C78" s="139">
        <v>-16573</v>
      </c>
      <c r="D78" s="139">
        <v>14605</v>
      </c>
      <c r="E78" s="139">
        <v>-11465</v>
      </c>
      <c r="F78" s="139">
        <v>-16952</v>
      </c>
      <c r="G78" s="139">
        <v>-30385</v>
      </c>
      <c r="H78" s="137"/>
      <c r="I78" s="139">
        <v>-4275</v>
      </c>
      <c r="J78" s="139">
        <v>12760</v>
      </c>
      <c r="K78" s="100"/>
      <c r="L78" s="100"/>
      <c r="M78" s="100"/>
      <c r="N78" s="100"/>
    </row>
    <row r="79" spans="1:14" ht="15" thickTop="1" x14ac:dyDescent="0.15">
      <c r="A79" s="110"/>
      <c r="B79" s="100"/>
      <c r="H79" s="100"/>
      <c r="I79" s="100"/>
      <c r="J79" s="100"/>
      <c r="K79" s="100"/>
      <c r="L79" s="100"/>
      <c r="M79" s="100"/>
      <c r="N79" s="100"/>
    </row>
    <row r="80" spans="1:14" x14ac:dyDescent="0.15">
      <c r="A80" s="110"/>
      <c r="B80" s="100"/>
      <c r="H80" s="100"/>
      <c r="I80" s="100"/>
      <c r="J80" s="100"/>
      <c r="K80" s="100"/>
      <c r="L80" s="100"/>
      <c r="M80" s="100"/>
      <c r="N80" s="100"/>
    </row>
    <row r="81" spans="1:14" x14ac:dyDescent="0.15">
      <c r="A81" s="110"/>
      <c r="B81" s="100"/>
      <c r="H81" s="100"/>
      <c r="I81" s="100"/>
      <c r="J81" s="100"/>
      <c r="K81" s="100"/>
      <c r="L81" s="100"/>
      <c r="M81" s="100"/>
      <c r="N81" s="100"/>
    </row>
    <row r="82" spans="1:14" x14ac:dyDescent="0.15">
      <c r="A82" s="110"/>
      <c r="B82" s="100"/>
      <c r="H82" s="100"/>
      <c r="I82" s="100"/>
      <c r="J82" s="100"/>
      <c r="K82" s="100"/>
      <c r="L82" s="100"/>
      <c r="M82" s="100"/>
      <c r="N82" s="100"/>
    </row>
    <row r="83" spans="1:14" x14ac:dyDescent="0.15">
      <c r="A83" s="110"/>
      <c r="B83" s="100"/>
      <c r="H83" s="100"/>
      <c r="I83" s="100"/>
      <c r="J83" s="100"/>
      <c r="K83" s="100"/>
      <c r="L83" s="100"/>
      <c r="M83" s="100"/>
      <c r="N83" s="100"/>
    </row>
    <row r="84" spans="1:14" x14ac:dyDescent="0.15">
      <c r="A84" s="110"/>
      <c r="B84" s="100"/>
      <c r="H84" s="100"/>
      <c r="I84" s="100"/>
      <c r="J84" s="100"/>
      <c r="K84" s="100"/>
      <c r="L84" s="100"/>
      <c r="M84" s="100"/>
      <c r="N84" s="100"/>
    </row>
    <row r="85" spans="1:14" x14ac:dyDescent="0.15">
      <c r="A85" s="110"/>
      <c r="B85" s="100"/>
      <c r="H85" s="100"/>
      <c r="I85" s="100"/>
      <c r="J85" s="100"/>
      <c r="K85" s="100"/>
      <c r="L85" s="100"/>
      <c r="M85" s="100"/>
      <c r="N85" s="100"/>
    </row>
    <row r="86" spans="1:14" x14ac:dyDescent="0.15">
      <c r="A86" s="110"/>
      <c r="B86" s="100"/>
      <c r="H86" s="100"/>
      <c r="I86" s="100"/>
      <c r="J86" s="100"/>
      <c r="K86" s="100"/>
      <c r="L86" s="100"/>
      <c r="M86" s="100"/>
      <c r="N86" s="100"/>
    </row>
    <row r="87" spans="1:14" x14ac:dyDescent="0.15">
      <c r="A87" s="110"/>
      <c r="B87" s="100"/>
      <c r="H87" s="100"/>
      <c r="I87" s="100"/>
      <c r="J87" s="100"/>
      <c r="K87" s="100"/>
      <c r="L87" s="100"/>
      <c r="M87" s="100"/>
      <c r="N87" s="100"/>
    </row>
    <row r="88" spans="1:14" x14ac:dyDescent="0.15">
      <c r="A88" s="110"/>
      <c r="B88" s="100"/>
      <c r="H88" s="100"/>
      <c r="I88" s="100"/>
      <c r="J88" s="100"/>
      <c r="K88" s="100"/>
      <c r="L88" s="100"/>
      <c r="M88" s="100"/>
      <c r="N88" s="100"/>
    </row>
    <row r="89" spans="1:14" x14ac:dyDescent="0.15">
      <c r="A89" s="110"/>
      <c r="B89" s="100"/>
      <c r="H89" s="100"/>
      <c r="I89" s="100"/>
      <c r="J89" s="100"/>
      <c r="K89" s="100"/>
      <c r="L89" s="100"/>
      <c r="M89" s="100"/>
      <c r="N89" s="100"/>
    </row>
    <row r="90" spans="1:14" x14ac:dyDescent="0.15">
      <c r="A90" s="110"/>
      <c r="B90" s="100"/>
      <c r="H90" s="100"/>
      <c r="I90" s="100"/>
      <c r="J90" s="100"/>
      <c r="K90" s="100"/>
      <c r="L90" s="100"/>
      <c r="M90" s="100"/>
      <c r="N90" s="100"/>
    </row>
    <row r="91" spans="1:14" x14ac:dyDescent="0.15">
      <c r="A91" s="110"/>
      <c r="B91" s="100"/>
      <c r="H91" s="100"/>
      <c r="I91" s="100"/>
      <c r="J91" s="100"/>
      <c r="K91" s="100"/>
      <c r="L91" s="100"/>
      <c r="M91" s="100"/>
      <c r="N91" s="100"/>
    </row>
    <row r="92" spans="1:14" x14ac:dyDescent="0.15">
      <c r="A92" s="110"/>
      <c r="B92" s="100"/>
      <c r="H92" s="100"/>
      <c r="I92" s="100"/>
      <c r="J92" s="100"/>
      <c r="K92" s="100"/>
      <c r="L92" s="100"/>
      <c r="M92" s="100"/>
      <c r="N92" s="100"/>
    </row>
    <row r="93" spans="1:14" x14ac:dyDescent="0.15">
      <c r="A93" s="110"/>
      <c r="B93" s="100"/>
      <c r="H93" s="100"/>
      <c r="I93" s="100"/>
      <c r="J93" s="100"/>
      <c r="K93" s="100"/>
      <c r="L93" s="100"/>
      <c r="M93" s="100"/>
      <c r="N93" s="100"/>
    </row>
    <row r="94" spans="1:14" x14ac:dyDescent="0.15">
      <c r="A94" s="110"/>
      <c r="B94" s="100"/>
      <c r="H94" s="100"/>
      <c r="I94" s="100"/>
      <c r="J94" s="100"/>
      <c r="K94" s="100"/>
      <c r="L94" s="100"/>
      <c r="M94" s="100"/>
      <c r="N94" s="100"/>
    </row>
    <row r="95" spans="1:14" x14ac:dyDescent="0.15">
      <c r="A95" s="110"/>
      <c r="B95" s="100"/>
      <c r="H95" s="100"/>
      <c r="I95" s="100"/>
      <c r="J95" s="100"/>
      <c r="K95" s="100"/>
      <c r="L95" s="100"/>
      <c r="M95" s="100"/>
      <c r="N95" s="100"/>
    </row>
    <row r="96" spans="1:14" x14ac:dyDescent="0.15">
      <c r="A96" s="110"/>
      <c r="B96" s="100"/>
      <c r="H96" s="100"/>
      <c r="I96" s="100"/>
      <c r="J96" s="100"/>
      <c r="K96" s="100"/>
      <c r="L96" s="100"/>
      <c r="M96" s="100"/>
      <c r="N96" s="100"/>
    </row>
    <row r="97" spans="1:14" x14ac:dyDescent="0.15">
      <c r="A97" s="110"/>
      <c r="B97" s="100"/>
      <c r="H97" s="100"/>
      <c r="I97" s="100"/>
      <c r="J97" s="100"/>
      <c r="K97" s="100"/>
      <c r="L97" s="100"/>
      <c r="M97" s="100"/>
      <c r="N97" s="100"/>
    </row>
    <row r="98" spans="1:14" x14ac:dyDescent="0.15">
      <c r="A98" s="110"/>
      <c r="B98" s="100"/>
      <c r="H98" s="100"/>
      <c r="I98" s="100"/>
      <c r="J98" s="100"/>
      <c r="K98" s="100"/>
      <c r="L98" s="100"/>
      <c r="M98" s="100"/>
      <c r="N98" s="100"/>
    </row>
    <row r="99" spans="1:14" x14ac:dyDescent="0.15">
      <c r="A99" s="110"/>
      <c r="B99" s="100"/>
      <c r="H99" s="100"/>
      <c r="I99" s="100"/>
      <c r="J99" s="100"/>
      <c r="K99" s="100"/>
      <c r="L99" s="100"/>
      <c r="M99" s="100"/>
      <c r="N99" s="100"/>
    </row>
    <row r="100" spans="1:14" x14ac:dyDescent="0.15">
      <c r="A100" s="110"/>
      <c r="B100" s="100"/>
      <c r="H100" s="100"/>
      <c r="I100" s="100"/>
      <c r="J100" s="100"/>
      <c r="K100" s="100"/>
      <c r="L100" s="100"/>
      <c r="M100" s="100"/>
      <c r="N100" s="100"/>
    </row>
    <row r="101" spans="1:14" x14ac:dyDescent="0.15">
      <c r="A101" s="110"/>
      <c r="B101" s="100"/>
      <c r="H101" s="100"/>
      <c r="I101" s="100"/>
      <c r="J101" s="100"/>
      <c r="K101" s="100"/>
      <c r="L101" s="100"/>
      <c r="M101" s="100"/>
      <c r="N101" s="100"/>
    </row>
    <row r="102" spans="1:14" x14ac:dyDescent="0.15">
      <c r="A102" s="110"/>
      <c r="B102" s="100"/>
      <c r="H102" s="100"/>
      <c r="I102" s="100"/>
      <c r="J102" s="100"/>
      <c r="K102" s="100"/>
      <c r="L102" s="100"/>
      <c r="M102" s="100"/>
      <c r="N102" s="100"/>
    </row>
    <row r="103" spans="1:14" x14ac:dyDescent="0.15">
      <c r="A103" s="110"/>
      <c r="B103" s="100"/>
      <c r="H103" s="100"/>
      <c r="I103" s="100"/>
      <c r="J103" s="100"/>
      <c r="K103" s="100"/>
      <c r="L103" s="100"/>
      <c r="M103" s="100"/>
      <c r="N103" s="100"/>
    </row>
    <row r="104" spans="1:14" x14ac:dyDescent="0.15">
      <c r="A104" s="110"/>
      <c r="B104" s="100"/>
      <c r="H104" s="100"/>
      <c r="I104" s="100"/>
      <c r="J104" s="100"/>
      <c r="K104" s="100"/>
      <c r="L104" s="100"/>
      <c r="M104" s="100"/>
      <c r="N104" s="100"/>
    </row>
    <row r="105" spans="1:14" x14ac:dyDescent="0.15">
      <c r="A105" s="110"/>
      <c r="B105" s="100"/>
      <c r="H105" s="100"/>
      <c r="I105" s="100"/>
      <c r="J105" s="100"/>
      <c r="K105" s="100"/>
      <c r="L105" s="100"/>
      <c r="M105" s="100"/>
      <c r="N105" s="100"/>
    </row>
    <row r="106" spans="1:14" x14ac:dyDescent="0.15">
      <c r="A106" s="110"/>
      <c r="B106" s="100"/>
      <c r="H106" s="100"/>
      <c r="I106" s="100"/>
      <c r="J106" s="100"/>
      <c r="K106" s="100"/>
      <c r="L106" s="100"/>
      <c r="M106" s="100"/>
      <c r="N106" s="100"/>
    </row>
    <row r="107" spans="1:14" x14ac:dyDescent="0.15">
      <c r="A107" s="110"/>
      <c r="B107" s="100"/>
      <c r="H107" s="100"/>
      <c r="I107" s="100"/>
      <c r="J107" s="100"/>
      <c r="K107" s="100"/>
      <c r="L107" s="100"/>
      <c r="M107" s="100"/>
      <c r="N107" s="100"/>
    </row>
    <row r="108" spans="1:14" x14ac:dyDescent="0.15">
      <c r="A108" s="110"/>
      <c r="B108" s="100"/>
      <c r="H108" s="100"/>
      <c r="I108" s="100"/>
      <c r="J108" s="100"/>
      <c r="K108" s="100"/>
      <c r="L108" s="100"/>
      <c r="M108" s="100"/>
      <c r="N108" s="100"/>
    </row>
    <row r="109" spans="1:14" x14ac:dyDescent="0.15">
      <c r="A109" s="110"/>
      <c r="B109" s="100"/>
      <c r="H109" s="100"/>
      <c r="I109" s="100"/>
      <c r="J109" s="100"/>
      <c r="K109" s="100"/>
      <c r="L109" s="100"/>
      <c r="M109" s="100"/>
      <c r="N109" s="100"/>
    </row>
    <row r="110" spans="1:14" x14ac:dyDescent="0.15">
      <c r="A110" s="110"/>
      <c r="B110" s="100"/>
      <c r="H110" s="100"/>
      <c r="I110" s="100"/>
      <c r="J110" s="100"/>
      <c r="K110" s="100"/>
      <c r="L110" s="100"/>
      <c r="M110" s="100"/>
      <c r="N110" s="100"/>
    </row>
    <row r="111" spans="1:14" x14ac:dyDescent="0.15">
      <c r="A111" s="110"/>
      <c r="B111" s="100"/>
      <c r="H111" s="100"/>
      <c r="I111" s="100"/>
      <c r="J111" s="100"/>
      <c r="K111" s="100"/>
      <c r="L111" s="100"/>
      <c r="M111" s="100"/>
      <c r="N111" s="100"/>
    </row>
    <row r="112" spans="1:14" x14ac:dyDescent="0.15">
      <c r="A112" s="110"/>
      <c r="B112" s="100"/>
      <c r="H112" s="100"/>
      <c r="I112" s="100"/>
      <c r="J112" s="100"/>
      <c r="K112" s="100"/>
      <c r="L112" s="100"/>
      <c r="M112" s="100"/>
      <c r="N112" s="100"/>
    </row>
    <row r="113" spans="1:14" x14ac:dyDescent="0.15">
      <c r="A113" s="110"/>
      <c r="B113" s="100"/>
      <c r="H113" s="100"/>
      <c r="I113" s="100"/>
      <c r="J113" s="100"/>
      <c r="K113" s="100"/>
      <c r="L113" s="100"/>
      <c r="M113" s="100"/>
      <c r="N113" s="100"/>
    </row>
    <row r="114" spans="1:14" x14ac:dyDescent="0.15">
      <c r="A114" s="110"/>
      <c r="B114" s="100"/>
      <c r="H114" s="100"/>
      <c r="I114" s="100"/>
      <c r="J114" s="100"/>
      <c r="K114" s="100"/>
      <c r="L114" s="100"/>
      <c r="M114" s="100"/>
      <c r="N114" s="100"/>
    </row>
    <row r="115" spans="1:14" x14ac:dyDescent="0.15">
      <c r="A115" s="110"/>
      <c r="B115" s="100"/>
      <c r="H115" s="100"/>
      <c r="I115" s="100"/>
      <c r="J115" s="100"/>
      <c r="K115" s="100"/>
      <c r="L115" s="100"/>
      <c r="M115" s="100"/>
      <c r="N115" s="100"/>
    </row>
    <row r="116" spans="1:14" x14ac:dyDescent="0.15">
      <c r="A116" s="110"/>
      <c r="B116" s="100"/>
      <c r="H116" s="100"/>
      <c r="I116" s="100"/>
      <c r="J116" s="100"/>
      <c r="K116" s="100"/>
      <c r="L116" s="100"/>
      <c r="M116" s="100"/>
      <c r="N116" s="100"/>
    </row>
    <row r="117" spans="1:14" x14ac:dyDescent="0.15">
      <c r="A117" s="110"/>
      <c r="B117" s="100"/>
      <c r="H117" s="100"/>
      <c r="I117" s="100"/>
      <c r="J117" s="100"/>
      <c r="K117" s="100"/>
      <c r="L117" s="100"/>
      <c r="M117" s="100"/>
      <c r="N117" s="100"/>
    </row>
    <row r="118" spans="1:14" x14ac:dyDescent="0.15">
      <c r="A118" s="110"/>
      <c r="B118" s="100"/>
      <c r="H118" s="100"/>
      <c r="I118" s="100"/>
      <c r="J118" s="100"/>
      <c r="K118" s="100"/>
      <c r="L118" s="100"/>
      <c r="M118" s="100"/>
      <c r="N118" s="100"/>
    </row>
    <row r="119" spans="1:14" x14ac:dyDescent="0.15">
      <c r="A119" s="110"/>
      <c r="B119" s="100"/>
      <c r="H119" s="100"/>
      <c r="I119" s="100"/>
      <c r="J119" s="100"/>
      <c r="K119" s="100"/>
      <c r="L119" s="100"/>
      <c r="M119" s="100"/>
      <c r="N119" s="100"/>
    </row>
    <row r="120" spans="1:14" x14ac:dyDescent="0.15">
      <c r="A120" s="110"/>
      <c r="B120" s="100"/>
      <c r="H120" s="100"/>
      <c r="I120" s="100"/>
      <c r="J120" s="100"/>
      <c r="K120" s="100"/>
      <c r="L120" s="100"/>
      <c r="M120" s="100"/>
      <c r="N120" s="100"/>
    </row>
    <row r="121" spans="1:14" x14ac:dyDescent="0.15">
      <c r="A121" s="110"/>
      <c r="B121" s="100"/>
      <c r="H121" s="100"/>
      <c r="I121" s="100"/>
      <c r="J121" s="100"/>
      <c r="K121" s="100"/>
      <c r="L121" s="100"/>
      <c r="M121" s="100"/>
      <c r="N121" s="100"/>
    </row>
    <row r="122" spans="1:14" x14ac:dyDescent="0.15">
      <c r="A122" s="110"/>
      <c r="B122" s="100"/>
      <c r="H122" s="100"/>
      <c r="I122" s="100"/>
      <c r="J122" s="100"/>
      <c r="K122" s="100"/>
      <c r="L122" s="100"/>
      <c r="M122" s="100"/>
      <c r="N122" s="100"/>
    </row>
    <row r="123" spans="1:14" x14ac:dyDescent="0.15">
      <c r="A123" s="110"/>
      <c r="B123" s="100"/>
      <c r="H123" s="100"/>
      <c r="I123" s="100"/>
      <c r="J123" s="100"/>
      <c r="K123" s="100"/>
      <c r="L123" s="100"/>
      <c r="M123" s="100"/>
      <c r="N123" s="100"/>
    </row>
    <row r="124" spans="1:14" x14ac:dyDescent="0.15">
      <c r="A124" s="110"/>
      <c r="B124" s="100"/>
      <c r="H124" s="100"/>
      <c r="I124" s="100"/>
      <c r="J124" s="100"/>
      <c r="K124" s="100"/>
      <c r="L124" s="100"/>
      <c r="M124" s="100"/>
      <c r="N124" s="100"/>
    </row>
    <row r="125" spans="1:14" x14ac:dyDescent="0.15">
      <c r="A125" s="110"/>
      <c r="B125" s="100"/>
      <c r="H125" s="100"/>
      <c r="I125" s="100"/>
      <c r="J125" s="100"/>
      <c r="K125" s="100"/>
      <c r="L125" s="100"/>
      <c r="M125" s="100"/>
      <c r="N125" s="100"/>
    </row>
    <row r="126" spans="1:14" x14ac:dyDescent="0.15">
      <c r="A126" s="110"/>
      <c r="B126" s="100"/>
      <c r="H126" s="100"/>
      <c r="I126" s="100"/>
      <c r="J126" s="100"/>
      <c r="K126" s="100"/>
      <c r="L126" s="100"/>
      <c r="M126" s="100"/>
      <c r="N126" s="100"/>
    </row>
    <row r="127" spans="1:14" x14ac:dyDescent="0.15">
      <c r="A127" s="110"/>
      <c r="B127" s="100"/>
      <c r="H127" s="100"/>
      <c r="I127" s="100"/>
      <c r="J127" s="100"/>
      <c r="K127" s="100"/>
      <c r="L127" s="100"/>
      <c r="M127" s="100"/>
      <c r="N127" s="100"/>
    </row>
    <row r="128" spans="1:14" x14ac:dyDescent="0.15">
      <c r="A128" s="110"/>
      <c r="B128" s="100"/>
      <c r="H128" s="100"/>
      <c r="I128" s="100"/>
      <c r="J128" s="100"/>
      <c r="K128" s="100"/>
      <c r="L128" s="100"/>
      <c r="M128" s="100"/>
      <c r="N128" s="100"/>
    </row>
    <row r="129" spans="1:14" x14ac:dyDescent="0.15">
      <c r="A129" s="110"/>
      <c r="B129" s="100"/>
      <c r="H129" s="100"/>
      <c r="I129" s="100"/>
      <c r="J129" s="100"/>
      <c r="K129" s="100"/>
      <c r="L129" s="100"/>
      <c r="M129" s="100"/>
      <c r="N129" s="100"/>
    </row>
    <row r="130" spans="1:14" x14ac:dyDescent="0.15">
      <c r="A130" s="110"/>
      <c r="B130" s="100"/>
      <c r="H130" s="100"/>
      <c r="I130" s="100"/>
      <c r="J130" s="100"/>
      <c r="K130" s="100"/>
      <c r="L130" s="100"/>
      <c r="M130" s="100"/>
      <c r="N130" s="100"/>
    </row>
    <row r="131" spans="1:14" x14ac:dyDescent="0.15">
      <c r="A131" s="110"/>
      <c r="B131" s="100"/>
      <c r="H131" s="100"/>
      <c r="I131" s="100"/>
      <c r="J131" s="100"/>
      <c r="K131" s="100"/>
      <c r="L131" s="100"/>
      <c r="M131" s="100"/>
      <c r="N131" s="100"/>
    </row>
    <row r="132" spans="1:14" x14ac:dyDescent="0.15">
      <c r="A132" s="110"/>
      <c r="B132" s="100"/>
      <c r="H132" s="100"/>
      <c r="I132" s="100"/>
      <c r="J132" s="100"/>
      <c r="K132" s="100"/>
      <c r="L132" s="100"/>
      <c r="M132" s="100"/>
      <c r="N132" s="100"/>
    </row>
    <row r="133" spans="1:14" x14ac:dyDescent="0.15">
      <c r="A133" s="110"/>
      <c r="B133" s="100"/>
      <c r="H133" s="100"/>
      <c r="I133" s="100"/>
      <c r="J133" s="100"/>
      <c r="K133" s="100"/>
      <c r="L133" s="100"/>
      <c r="M133" s="100"/>
      <c r="N133" s="100"/>
    </row>
    <row r="134" spans="1:14" x14ac:dyDescent="0.15">
      <c r="A134" s="110"/>
      <c r="B134" s="100"/>
      <c r="H134" s="100"/>
      <c r="I134" s="100"/>
      <c r="J134" s="100"/>
      <c r="K134" s="100"/>
      <c r="L134" s="100"/>
      <c r="M134" s="100"/>
      <c r="N134" s="100"/>
    </row>
    <row r="135" spans="1:14" x14ac:dyDescent="0.15">
      <c r="A135" s="110"/>
      <c r="B135" s="100"/>
      <c r="H135" s="100"/>
      <c r="I135" s="100"/>
      <c r="J135" s="100"/>
      <c r="K135" s="100"/>
      <c r="L135" s="100"/>
      <c r="M135" s="100"/>
      <c r="N135" s="100"/>
    </row>
    <row r="136" spans="1:14" x14ac:dyDescent="0.15">
      <c r="A136" s="110"/>
      <c r="B136" s="100"/>
      <c r="H136" s="100"/>
      <c r="I136" s="100"/>
      <c r="J136" s="100"/>
      <c r="K136" s="100"/>
      <c r="L136" s="100"/>
      <c r="M136" s="100"/>
      <c r="N136" s="100"/>
    </row>
    <row r="137" spans="1:14" x14ac:dyDescent="0.15">
      <c r="A137" s="110"/>
      <c r="B137" s="100"/>
      <c r="H137" s="100"/>
      <c r="I137" s="100"/>
      <c r="J137" s="100"/>
      <c r="K137" s="100"/>
      <c r="L137" s="100"/>
      <c r="M137" s="100"/>
      <c r="N137" s="100"/>
    </row>
    <row r="138" spans="1:14" x14ac:dyDescent="0.15">
      <c r="A138" s="110"/>
      <c r="B138" s="100"/>
      <c r="H138" s="100"/>
      <c r="I138" s="100"/>
      <c r="J138" s="100"/>
      <c r="K138" s="100"/>
      <c r="L138" s="100"/>
      <c r="M138" s="100"/>
      <c r="N138" s="100"/>
    </row>
    <row r="139" spans="1:14" x14ac:dyDescent="0.15">
      <c r="A139" s="110"/>
      <c r="B139" s="100"/>
      <c r="H139" s="100"/>
      <c r="I139" s="100"/>
      <c r="J139" s="100"/>
      <c r="K139" s="100"/>
      <c r="L139" s="100"/>
      <c r="M139" s="100"/>
      <c r="N139" s="100"/>
    </row>
    <row r="140" spans="1:14" x14ac:dyDescent="0.15">
      <c r="A140" s="110"/>
      <c r="B140" s="100"/>
      <c r="H140" s="100"/>
      <c r="I140" s="100"/>
      <c r="J140" s="100"/>
      <c r="K140" s="100"/>
      <c r="L140" s="100"/>
      <c r="M140" s="100"/>
      <c r="N140" s="100"/>
    </row>
    <row r="141" spans="1:14" x14ac:dyDescent="0.15">
      <c r="A141" s="110"/>
      <c r="B141" s="100"/>
      <c r="H141" s="100"/>
      <c r="I141" s="100"/>
      <c r="J141" s="100"/>
      <c r="K141" s="100"/>
      <c r="L141" s="100"/>
      <c r="M141" s="100"/>
      <c r="N141" s="100"/>
    </row>
    <row r="142" spans="1:14" x14ac:dyDescent="0.15">
      <c r="A142" s="110"/>
      <c r="B142" s="100"/>
      <c r="H142" s="100"/>
      <c r="I142" s="100"/>
      <c r="J142" s="100"/>
      <c r="K142" s="100"/>
      <c r="L142" s="100"/>
      <c r="M142" s="100"/>
      <c r="N142" s="100"/>
    </row>
    <row r="143" spans="1:14" x14ac:dyDescent="0.15">
      <c r="A143" s="110"/>
      <c r="B143" s="100"/>
      <c r="H143" s="100"/>
      <c r="I143" s="100"/>
      <c r="J143" s="100"/>
      <c r="K143" s="100"/>
      <c r="L143" s="100"/>
      <c r="M143" s="100"/>
      <c r="N143" s="100"/>
    </row>
    <row r="144" spans="1:14" x14ac:dyDescent="0.15">
      <c r="A144" s="110"/>
      <c r="B144" s="100"/>
      <c r="H144" s="100"/>
      <c r="I144" s="100"/>
      <c r="J144" s="100"/>
      <c r="K144" s="100"/>
      <c r="L144" s="100"/>
      <c r="M144" s="100"/>
      <c r="N144" s="100"/>
    </row>
    <row r="145" spans="1:14" x14ac:dyDescent="0.15">
      <c r="A145" s="110"/>
      <c r="B145" s="100"/>
      <c r="H145" s="100"/>
      <c r="I145" s="100"/>
      <c r="J145" s="100"/>
      <c r="K145" s="100"/>
      <c r="L145" s="100"/>
      <c r="M145" s="100"/>
      <c r="N145" s="100"/>
    </row>
    <row r="146" spans="1:14" x14ac:dyDescent="0.15">
      <c r="A146" s="110"/>
      <c r="B146" s="100"/>
      <c r="H146" s="100"/>
      <c r="I146" s="100"/>
      <c r="J146" s="100"/>
      <c r="K146" s="100"/>
      <c r="L146" s="100"/>
      <c r="M146" s="100"/>
      <c r="N146" s="100"/>
    </row>
    <row r="147" spans="1:14" x14ac:dyDescent="0.15">
      <c r="A147" s="110"/>
      <c r="B147" s="100"/>
      <c r="H147" s="100"/>
      <c r="I147" s="100"/>
      <c r="J147" s="100"/>
      <c r="K147" s="100"/>
      <c r="L147" s="100"/>
      <c r="M147" s="100"/>
      <c r="N147" s="100"/>
    </row>
    <row r="148" spans="1:14" x14ac:dyDescent="0.15">
      <c r="A148" s="110"/>
      <c r="B148" s="100"/>
      <c r="H148" s="100"/>
      <c r="I148" s="100"/>
      <c r="J148" s="100"/>
      <c r="K148" s="100"/>
      <c r="L148" s="100"/>
      <c r="M148" s="100"/>
      <c r="N148" s="100"/>
    </row>
    <row r="149" spans="1:14" x14ac:dyDescent="0.15">
      <c r="A149" s="110"/>
      <c r="B149" s="100"/>
      <c r="H149" s="100"/>
      <c r="I149" s="100"/>
      <c r="J149" s="100"/>
      <c r="K149" s="100"/>
      <c r="L149" s="100"/>
      <c r="M149" s="100"/>
      <c r="N149" s="100"/>
    </row>
    <row r="150" spans="1:14" x14ac:dyDescent="0.15">
      <c r="A150" s="110"/>
      <c r="B150" s="100"/>
      <c r="H150" s="100"/>
      <c r="I150" s="100"/>
      <c r="J150" s="100"/>
      <c r="K150" s="100"/>
      <c r="L150" s="100"/>
      <c r="M150" s="100"/>
      <c r="N150" s="100"/>
    </row>
    <row r="151" spans="1:14" x14ac:dyDescent="0.15">
      <c r="A151" s="110"/>
      <c r="B151" s="100"/>
      <c r="H151" s="100"/>
      <c r="I151" s="100"/>
      <c r="J151" s="100"/>
      <c r="K151" s="100"/>
      <c r="L151" s="100"/>
      <c r="M151" s="100"/>
      <c r="N151" s="100"/>
    </row>
    <row r="152" spans="1:14" x14ac:dyDescent="0.15">
      <c r="A152" s="110"/>
      <c r="B152" s="100"/>
      <c r="H152" s="100"/>
      <c r="I152" s="100"/>
      <c r="J152" s="100"/>
      <c r="K152" s="100"/>
      <c r="L152" s="100"/>
      <c r="M152" s="100"/>
      <c r="N152" s="100"/>
    </row>
    <row r="153" spans="1:14" x14ac:dyDescent="0.15">
      <c r="A153" s="110"/>
      <c r="B153" s="100"/>
      <c r="H153" s="100"/>
      <c r="I153" s="100"/>
      <c r="J153" s="100"/>
      <c r="K153" s="100"/>
      <c r="L153" s="100"/>
      <c r="M153" s="100"/>
      <c r="N153" s="100"/>
    </row>
    <row r="154" spans="1:14" x14ac:dyDescent="0.15">
      <c r="A154" s="110"/>
      <c r="B154" s="100"/>
      <c r="H154" s="100"/>
      <c r="I154" s="100"/>
      <c r="J154" s="100"/>
      <c r="K154" s="100"/>
      <c r="L154" s="100"/>
      <c r="M154" s="100"/>
      <c r="N154" s="100"/>
    </row>
    <row r="155" spans="1:14" x14ac:dyDescent="0.15">
      <c r="A155" s="110"/>
      <c r="B155" s="100"/>
      <c r="H155" s="100"/>
      <c r="I155" s="100"/>
      <c r="J155" s="100"/>
      <c r="K155" s="100"/>
      <c r="L155" s="100"/>
      <c r="M155" s="100"/>
      <c r="N155" s="100"/>
    </row>
    <row r="156" spans="1:14" x14ac:dyDescent="0.15">
      <c r="A156" s="110"/>
      <c r="B156" s="100"/>
      <c r="H156" s="100"/>
      <c r="I156" s="100"/>
      <c r="J156" s="100"/>
      <c r="K156" s="100"/>
      <c r="L156" s="100"/>
      <c r="M156" s="100"/>
      <c r="N156" s="100"/>
    </row>
    <row r="157" spans="1:14" x14ac:dyDescent="0.15">
      <c r="A157" s="110"/>
      <c r="B157" s="100"/>
      <c r="H157" s="100"/>
      <c r="I157" s="100"/>
      <c r="J157" s="100"/>
      <c r="K157" s="100"/>
      <c r="L157" s="100"/>
      <c r="M157" s="100"/>
      <c r="N157" s="100"/>
    </row>
    <row r="158" spans="1:14" x14ac:dyDescent="0.15">
      <c r="A158" s="110"/>
      <c r="B158" s="100"/>
      <c r="H158" s="100"/>
      <c r="I158" s="100"/>
      <c r="J158" s="100"/>
      <c r="K158" s="100"/>
      <c r="L158" s="100"/>
      <c r="M158" s="100"/>
      <c r="N158" s="100"/>
    </row>
    <row r="159" spans="1:14" x14ac:dyDescent="0.15">
      <c r="A159" s="110"/>
      <c r="B159" s="100"/>
      <c r="H159" s="100"/>
      <c r="I159" s="100"/>
      <c r="J159" s="100"/>
      <c r="K159" s="100"/>
      <c r="L159" s="100"/>
      <c r="M159" s="100"/>
      <c r="N159" s="100"/>
    </row>
    <row r="160" spans="1:14" x14ac:dyDescent="0.15">
      <c r="A160" s="110"/>
      <c r="B160" s="100"/>
      <c r="H160" s="100"/>
      <c r="I160" s="100"/>
      <c r="J160" s="100"/>
      <c r="K160" s="100"/>
      <c r="L160" s="100"/>
      <c r="M160" s="100"/>
      <c r="N160" s="100"/>
    </row>
    <row r="161" spans="1:14" x14ac:dyDescent="0.15">
      <c r="A161" s="110"/>
      <c r="B161" s="100"/>
      <c r="H161" s="100"/>
      <c r="I161" s="100"/>
      <c r="J161" s="100"/>
      <c r="K161" s="100"/>
      <c r="L161" s="100"/>
      <c r="M161" s="100"/>
      <c r="N161" s="100"/>
    </row>
    <row r="162" spans="1:14" x14ac:dyDescent="0.15">
      <c r="A162" s="110"/>
      <c r="B162" s="100"/>
      <c r="H162" s="100"/>
      <c r="I162" s="100"/>
      <c r="J162" s="100"/>
      <c r="K162" s="100"/>
      <c r="L162" s="100"/>
      <c r="M162" s="100"/>
      <c r="N162" s="100"/>
    </row>
    <row r="163" spans="1:14" x14ac:dyDescent="0.15">
      <c r="A163" s="110"/>
      <c r="B163" s="100"/>
      <c r="H163" s="100"/>
      <c r="I163" s="100"/>
      <c r="J163" s="100"/>
      <c r="K163" s="100"/>
      <c r="L163" s="100"/>
      <c r="M163" s="100"/>
      <c r="N163" s="100"/>
    </row>
    <row r="164" spans="1:14" x14ac:dyDescent="0.15">
      <c r="A164" s="110"/>
      <c r="B164" s="100"/>
      <c r="H164" s="100"/>
      <c r="I164" s="100"/>
      <c r="J164" s="100"/>
      <c r="K164" s="100"/>
      <c r="L164" s="100"/>
      <c r="M164" s="100"/>
      <c r="N164" s="100"/>
    </row>
    <row r="165" spans="1:14" x14ac:dyDescent="0.15">
      <c r="A165" s="110"/>
      <c r="B165" s="100"/>
      <c r="H165" s="100"/>
      <c r="I165" s="100"/>
      <c r="J165" s="100"/>
      <c r="K165" s="100"/>
      <c r="L165" s="100"/>
      <c r="M165" s="100"/>
      <c r="N165" s="100"/>
    </row>
    <row r="166" spans="1:14" x14ac:dyDescent="0.15">
      <c r="A166" s="110"/>
      <c r="B166" s="100"/>
      <c r="H166" s="100"/>
      <c r="I166" s="100"/>
      <c r="J166" s="100"/>
      <c r="K166" s="100"/>
      <c r="L166" s="100"/>
      <c r="M166" s="100"/>
      <c r="N166" s="100"/>
    </row>
    <row r="167" spans="1:14" x14ac:dyDescent="0.15">
      <c r="A167" s="110"/>
      <c r="B167" s="100"/>
      <c r="H167" s="100"/>
      <c r="I167" s="100"/>
      <c r="J167" s="100"/>
      <c r="K167" s="100"/>
      <c r="L167" s="100"/>
      <c r="M167" s="100"/>
      <c r="N167" s="100"/>
    </row>
    <row r="168" spans="1:14" x14ac:dyDescent="0.15">
      <c r="A168" s="110"/>
      <c r="B168" s="100"/>
      <c r="H168" s="100"/>
      <c r="I168" s="100"/>
      <c r="J168" s="100"/>
      <c r="K168" s="100"/>
      <c r="L168" s="100"/>
      <c r="M168" s="100"/>
      <c r="N168" s="100"/>
    </row>
    <row r="169" spans="1:14" x14ac:dyDescent="0.15">
      <c r="A169" s="110"/>
      <c r="B169" s="100"/>
      <c r="H169" s="100"/>
      <c r="I169" s="100"/>
      <c r="J169" s="100"/>
      <c r="K169" s="100"/>
      <c r="L169" s="100"/>
      <c r="M169" s="100"/>
      <c r="N169" s="100"/>
    </row>
    <row r="170" spans="1:14" x14ac:dyDescent="0.15">
      <c r="A170" s="110"/>
      <c r="B170" s="100"/>
      <c r="H170" s="100"/>
      <c r="I170" s="100"/>
      <c r="J170" s="100"/>
      <c r="K170" s="100"/>
      <c r="L170" s="100"/>
      <c r="M170" s="100"/>
      <c r="N170" s="100"/>
    </row>
    <row r="171" spans="1:14" x14ac:dyDescent="0.15">
      <c r="A171" s="110"/>
      <c r="B171" s="100"/>
      <c r="H171" s="100"/>
      <c r="I171" s="100"/>
      <c r="J171" s="100"/>
      <c r="K171" s="100"/>
      <c r="L171" s="100"/>
      <c r="M171" s="100"/>
      <c r="N171" s="100"/>
    </row>
    <row r="172" spans="1:14" x14ac:dyDescent="0.15">
      <c r="A172" s="110"/>
      <c r="B172" s="100"/>
      <c r="H172" s="100"/>
      <c r="I172" s="100"/>
      <c r="J172" s="100"/>
      <c r="K172" s="100"/>
      <c r="L172" s="100"/>
      <c r="M172" s="100"/>
      <c r="N172" s="100"/>
    </row>
    <row r="173" spans="1:14" x14ac:dyDescent="0.15">
      <c r="A173" s="110"/>
      <c r="B173" s="100"/>
      <c r="H173" s="100"/>
      <c r="I173" s="100"/>
      <c r="J173" s="100"/>
      <c r="K173" s="100"/>
      <c r="L173" s="100"/>
      <c r="M173" s="100"/>
      <c r="N173" s="100"/>
    </row>
    <row r="174" spans="1:14" x14ac:dyDescent="0.15">
      <c r="A174" s="110"/>
      <c r="B174" s="100"/>
      <c r="H174" s="100"/>
      <c r="I174" s="100"/>
      <c r="J174" s="100"/>
      <c r="K174" s="100"/>
      <c r="L174" s="100"/>
      <c r="M174" s="100"/>
      <c r="N174" s="100"/>
    </row>
    <row r="175" spans="1:14" x14ac:dyDescent="0.15">
      <c r="A175" s="110"/>
      <c r="B175" s="100"/>
      <c r="H175" s="100"/>
      <c r="I175" s="100"/>
      <c r="J175" s="100"/>
      <c r="K175" s="100"/>
      <c r="L175" s="100"/>
      <c r="M175" s="100"/>
      <c r="N175" s="100"/>
    </row>
    <row r="176" spans="1:14" x14ac:dyDescent="0.15">
      <c r="A176" s="110"/>
      <c r="B176" s="100"/>
      <c r="H176" s="100"/>
      <c r="I176" s="100"/>
      <c r="J176" s="100"/>
      <c r="K176" s="100"/>
      <c r="L176" s="100"/>
      <c r="M176" s="100"/>
      <c r="N176" s="100"/>
    </row>
    <row r="177" spans="1:14" x14ac:dyDescent="0.15">
      <c r="A177" s="110"/>
      <c r="B177" s="100"/>
      <c r="H177" s="100"/>
      <c r="I177" s="100"/>
      <c r="J177" s="100"/>
      <c r="K177" s="100"/>
      <c r="L177" s="100"/>
      <c r="M177" s="100"/>
      <c r="N177" s="100"/>
    </row>
    <row r="178" spans="1:14" x14ac:dyDescent="0.15">
      <c r="A178" s="110"/>
      <c r="B178" s="100"/>
      <c r="H178" s="100"/>
      <c r="I178" s="100"/>
      <c r="J178" s="100"/>
      <c r="K178" s="100"/>
      <c r="L178" s="100"/>
      <c r="M178" s="100"/>
      <c r="N178" s="100"/>
    </row>
    <row r="179" spans="1:14" x14ac:dyDescent="0.15">
      <c r="A179" s="110"/>
      <c r="B179" s="100"/>
      <c r="H179" s="100"/>
      <c r="I179" s="100"/>
      <c r="J179" s="100"/>
      <c r="K179" s="100"/>
      <c r="L179" s="100"/>
      <c r="M179" s="100"/>
      <c r="N179" s="100"/>
    </row>
    <row r="180" spans="1:14" x14ac:dyDescent="0.15">
      <c r="A180" s="110"/>
      <c r="B180" s="100"/>
      <c r="H180" s="100"/>
      <c r="I180" s="100"/>
      <c r="J180" s="100"/>
      <c r="K180" s="100"/>
      <c r="L180" s="100"/>
      <c r="M180" s="100"/>
      <c r="N180" s="100"/>
    </row>
    <row r="181" spans="1:14" x14ac:dyDescent="0.15">
      <c r="A181" s="110"/>
      <c r="B181" s="100"/>
      <c r="H181" s="100"/>
      <c r="I181" s="100"/>
      <c r="J181" s="100"/>
      <c r="K181" s="100"/>
      <c r="L181" s="100"/>
      <c r="M181" s="100"/>
      <c r="N181" s="100"/>
    </row>
    <row r="182" spans="1:14" x14ac:dyDescent="0.15">
      <c r="A182" s="110"/>
      <c r="B182" s="100"/>
      <c r="H182" s="100"/>
      <c r="I182" s="100"/>
      <c r="J182" s="100"/>
      <c r="K182" s="100"/>
      <c r="L182" s="100"/>
      <c r="M182" s="100"/>
      <c r="N182" s="100"/>
    </row>
    <row r="183" spans="1:14" x14ac:dyDescent="0.15">
      <c r="A183" s="110"/>
      <c r="B183" s="100"/>
      <c r="H183" s="100"/>
      <c r="I183" s="100"/>
      <c r="J183" s="100"/>
      <c r="K183" s="100"/>
      <c r="L183" s="100"/>
      <c r="M183" s="100"/>
      <c r="N183" s="100"/>
    </row>
    <row r="184" spans="1:14" x14ac:dyDescent="0.15">
      <c r="A184" s="110"/>
      <c r="B184" s="100"/>
      <c r="H184" s="100"/>
      <c r="I184" s="100"/>
      <c r="J184" s="100"/>
      <c r="K184" s="100"/>
      <c r="L184" s="100"/>
      <c r="M184" s="100"/>
      <c r="N184" s="100"/>
    </row>
    <row r="185" spans="1:14" x14ac:dyDescent="0.15">
      <c r="A185" s="110"/>
      <c r="B185" s="100"/>
      <c r="H185" s="100"/>
      <c r="I185" s="100"/>
      <c r="J185" s="100"/>
      <c r="K185" s="100"/>
      <c r="L185" s="100"/>
      <c r="M185" s="100"/>
      <c r="N185" s="100"/>
    </row>
    <row r="186" spans="1:14" x14ac:dyDescent="0.15">
      <c r="A186" s="110"/>
      <c r="B186" s="100"/>
      <c r="H186" s="100"/>
      <c r="I186" s="100"/>
      <c r="J186" s="100"/>
      <c r="K186" s="100"/>
      <c r="L186" s="100"/>
      <c r="M186" s="100"/>
      <c r="N186" s="100"/>
    </row>
    <row r="187" spans="1:14" x14ac:dyDescent="0.15">
      <c r="A187" s="110"/>
      <c r="B187" s="100"/>
      <c r="H187" s="100"/>
      <c r="I187" s="100"/>
      <c r="J187" s="100"/>
      <c r="K187" s="100"/>
      <c r="L187" s="100"/>
      <c r="M187" s="100"/>
      <c r="N187" s="100"/>
    </row>
    <row r="188" spans="1:14" x14ac:dyDescent="0.15">
      <c r="A188" s="110"/>
      <c r="B188" s="100"/>
      <c r="H188" s="100"/>
      <c r="I188" s="100"/>
      <c r="J188" s="100"/>
      <c r="K188" s="100"/>
      <c r="L188" s="100"/>
      <c r="M188" s="100"/>
      <c r="N188" s="100"/>
    </row>
    <row r="189" spans="1:14" x14ac:dyDescent="0.15">
      <c r="A189" s="110"/>
      <c r="B189" s="100"/>
      <c r="H189" s="100"/>
      <c r="I189" s="100"/>
      <c r="J189" s="100"/>
      <c r="K189" s="100"/>
      <c r="L189" s="100"/>
      <c r="M189" s="100"/>
      <c r="N189" s="100"/>
    </row>
    <row r="190" spans="1:14" x14ac:dyDescent="0.15">
      <c r="A190" s="110"/>
      <c r="B190" s="100"/>
      <c r="H190" s="100"/>
      <c r="I190" s="100"/>
      <c r="J190" s="100"/>
      <c r="K190" s="100"/>
      <c r="L190" s="100"/>
      <c r="M190" s="100"/>
      <c r="N190" s="100"/>
    </row>
    <row r="191" spans="1:14" x14ac:dyDescent="0.15">
      <c r="A191" s="110"/>
      <c r="B191" s="100"/>
      <c r="H191" s="100"/>
      <c r="I191" s="100"/>
      <c r="J191" s="100"/>
      <c r="K191" s="100"/>
      <c r="L191" s="100"/>
      <c r="M191" s="100"/>
      <c r="N191" s="100"/>
    </row>
    <row r="192" spans="1:14" x14ac:dyDescent="0.15">
      <c r="A192" s="110"/>
      <c r="B192" s="100"/>
      <c r="H192" s="100"/>
      <c r="I192" s="100"/>
      <c r="J192" s="100"/>
      <c r="K192" s="100"/>
      <c r="L192" s="100"/>
      <c r="M192" s="100"/>
      <c r="N192" s="100"/>
    </row>
    <row r="193" spans="1:14" x14ac:dyDescent="0.15">
      <c r="A193" s="110"/>
      <c r="B193" s="100"/>
      <c r="H193" s="100"/>
      <c r="I193" s="100"/>
      <c r="J193" s="100"/>
      <c r="K193" s="100"/>
      <c r="L193" s="100"/>
      <c r="M193" s="100"/>
      <c r="N193" s="100"/>
    </row>
    <row r="194" spans="1:14" x14ac:dyDescent="0.15">
      <c r="A194" s="110"/>
      <c r="B194" s="100"/>
      <c r="H194" s="100"/>
      <c r="I194" s="100"/>
      <c r="J194" s="100"/>
      <c r="K194" s="100"/>
      <c r="L194" s="100"/>
      <c r="M194" s="100"/>
      <c r="N194" s="100"/>
    </row>
    <row r="195" spans="1:14" x14ac:dyDescent="0.15">
      <c r="A195" s="110"/>
      <c r="B195" s="100"/>
      <c r="H195" s="100"/>
      <c r="I195" s="100"/>
      <c r="J195" s="100"/>
      <c r="K195" s="100"/>
      <c r="L195" s="100"/>
      <c r="M195" s="100"/>
      <c r="N195" s="100"/>
    </row>
    <row r="196" spans="1:14" x14ac:dyDescent="0.15">
      <c r="A196" s="110"/>
      <c r="B196" s="100"/>
      <c r="H196" s="100"/>
      <c r="I196" s="100"/>
      <c r="J196" s="100"/>
      <c r="K196" s="100"/>
      <c r="L196" s="100"/>
      <c r="M196" s="100"/>
      <c r="N196" s="100"/>
    </row>
    <row r="197" spans="1:14" x14ac:dyDescent="0.15">
      <c r="A197" s="110"/>
      <c r="B197" s="100"/>
      <c r="H197" s="100"/>
      <c r="I197" s="100"/>
      <c r="J197" s="100"/>
      <c r="K197" s="100"/>
      <c r="L197" s="100"/>
      <c r="M197" s="100"/>
      <c r="N197" s="100"/>
    </row>
    <row r="198" spans="1:14" x14ac:dyDescent="0.15">
      <c r="A198" s="110"/>
      <c r="B198" s="100"/>
      <c r="H198" s="100"/>
      <c r="I198" s="100"/>
      <c r="J198" s="100"/>
      <c r="K198" s="100"/>
      <c r="L198" s="100"/>
      <c r="M198" s="100"/>
      <c r="N198" s="100"/>
    </row>
    <row r="199" spans="1:14" x14ac:dyDescent="0.15">
      <c r="A199" s="110"/>
      <c r="B199" s="100"/>
      <c r="H199" s="100"/>
      <c r="I199" s="100"/>
      <c r="J199" s="100"/>
      <c r="K199" s="100"/>
      <c r="L199" s="100"/>
      <c r="M199" s="100"/>
      <c r="N199" s="100"/>
    </row>
    <row r="200" spans="1:14" x14ac:dyDescent="0.15">
      <c r="A200" s="110"/>
      <c r="B200" s="100"/>
      <c r="H200" s="100"/>
      <c r="I200" s="100"/>
      <c r="J200" s="100"/>
      <c r="K200" s="100"/>
      <c r="L200" s="100"/>
      <c r="M200" s="100"/>
      <c r="N200" s="100"/>
    </row>
    <row r="201" spans="1:14" x14ac:dyDescent="0.15">
      <c r="A201" s="110"/>
      <c r="B201" s="100"/>
      <c r="H201" s="100"/>
      <c r="I201" s="100"/>
      <c r="J201" s="100"/>
      <c r="K201" s="100"/>
      <c r="L201" s="100"/>
      <c r="M201" s="100"/>
      <c r="N201" s="100"/>
    </row>
    <row r="202" spans="1:14" x14ac:dyDescent="0.15">
      <c r="A202" s="110"/>
      <c r="B202" s="100"/>
      <c r="H202" s="100"/>
      <c r="I202" s="100"/>
      <c r="J202" s="100"/>
      <c r="K202" s="100"/>
      <c r="L202" s="100"/>
      <c r="M202" s="100"/>
      <c r="N202" s="100"/>
    </row>
    <row r="203" spans="1:14" x14ac:dyDescent="0.15">
      <c r="A203" s="110"/>
      <c r="B203" s="100"/>
      <c r="H203" s="100"/>
      <c r="I203" s="100"/>
      <c r="J203" s="100"/>
      <c r="K203" s="100"/>
      <c r="L203" s="100"/>
      <c r="M203" s="100"/>
      <c r="N203" s="100"/>
    </row>
    <row r="204" spans="1:14" x14ac:dyDescent="0.15">
      <c r="A204" s="110"/>
      <c r="B204" s="100"/>
      <c r="H204" s="100"/>
      <c r="I204" s="100"/>
      <c r="J204" s="100"/>
      <c r="K204" s="100"/>
      <c r="L204" s="100"/>
      <c r="M204" s="100"/>
      <c r="N204" s="100"/>
    </row>
    <row r="205" spans="1:14" x14ac:dyDescent="0.15">
      <c r="A205" s="110"/>
      <c r="B205" s="100"/>
      <c r="H205" s="100"/>
      <c r="I205" s="100"/>
      <c r="J205" s="100"/>
      <c r="K205" s="100"/>
      <c r="L205" s="100"/>
      <c r="M205" s="100"/>
      <c r="N205" s="100"/>
    </row>
    <row r="206" spans="1:14" x14ac:dyDescent="0.15">
      <c r="A206" s="110"/>
      <c r="B206" s="100"/>
      <c r="H206" s="100"/>
      <c r="I206" s="100"/>
      <c r="J206" s="100"/>
      <c r="K206" s="100"/>
      <c r="L206" s="100"/>
      <c r="M206" s="100"/>
      <c r="N206" s="100"/>
    </row>
    <row r="207" spans="1:14" x14ac:dyDescent="0.15">
      <c r="A207" s="110"/>
      <c r="B207" s="100"/>
      <c r="H207" s="100"/>
      <c r="I207" s="100"/>
      <c r="J207" s="100"/>
      <c r="K207" s="100"/>
      <c r="L207" s="100"/>
      <c r="M207" s="100"/>
      <c r="N207" s="100"/>
    </row>
    <row r="208" spans="1:14" x14ac:dyDescent="0.15">
      <c r="A208" s="110"/>
      <c r="B208" s="100"/>
      <c r="H208" s="100"/>
      <c r="I208" s="100"/>
      <c r="J208" s="100"/>
      <c r="K208" s="100"/>
      <c r="L208" s="100"/>
      <c r="M208" s="100"/>
      <c r="N208" s="100"/>
    </row>
    <row r="209" spans="1:14" x14ac:dyDescent="0.15">
      <c r="A209" s="110"/>
      <c r="B209" s="100"/>
      <c r="H209" s="100"/>
      <c r="I209" s="100"/>
      <c r="J209" s="100"/>
      <c r="K209" s="100"/>
      <c r="L209" s="100"/>
      <c r="M209" s="100"/>
      <c r="N209" s="100"/>
    </row>
    <row r="210" spans="1:14" x14ac:dyDescent="0.15">
      <c r="A210" s="110"/>
      <c r="B210" s="100"/>
      <c r="H210" s="100"/>
      <c r="I210" s="100"/>
      <c r="J210" s="100"/>
      <c r="K210" s="100"/>
      <c r="L210" s="100"/>
      <c r="M210" s="100"/>
      <c r="N210" s="100"/>
    </row>
    <row r="211" spans="1:14" x14ac:dyDescent="0.15">
      <c r="A211" s="110"/>
      <c r="B211" s="100"/>
      <c r="H211" s="100"/>
      <c r="I211" s="100"/>
      <c r="J211" s="100"/>
      <c r="K211" s="100"/>
      <c r="L211" s="100"/>
      <c r="M211" s="100"/>
      <c r="N211" s="100"/>
    </row>
    <row r="212" spans="1:14" x14ac:dyDescent="0.15">
      <c r="A212" s="110"/>
      <c r="B212" s="100"/>
      <c r="H212" s="100"/>
      <c r="I212" s="100"/>
      <c r="J212" s="100"/>
      <c r="K212" s="100"/>
      <c r="L212" s="100"/>
      <c r="M212" s="100"/>
      <c r="N212" s="100"/>
    </row>
    <row r="213" spans="1:14" x14ac:dyDescent="0.15">
      <c r="A213" s="110"/>
      <c r="B213" s="100"/>
      <c r="H213" s="100"/>
      <c r="I213" s="100"/>
      <c r="J213" s="100"/>
      <c r="K213" s="100"/>
      <c r="L213" s="100"/>
      <c r="M213" s="100"/>
      <c r="N213" s="100"/>
    </row>
    <row r="214" spans="1:14" x14ac:dyDescent="0.15">
      <c r="A214" s="110"/>
      <c r="B214" s="100"/>
      <c r="H214" s="100"/>
      <c r="I214" s="100"/>
      <c r="J214" s="100"/>
      <c r="K214" s="100"/>
      <c r="L214" s="100"/>
      <c r="M214" s="100"/>
      <c r="N214" s="100"/>
    </row>
    <row r="215" spans="1:14" x14ac:dyDescent="0.15">
      <c r="A215" s="110"/>
      <c r="B215" s="100"/>
      <c r="H215" s="100"/>
      <c r="I215" s="100"/>
      <c r="J215" s="100"/>
      <c r="K215" s="100"/>
      <c r="L215" s="100"/>
      <c r="M215" s="100"/>
      <c r="N215" s="100"/>
    </row>
    <row r="216" spans="1:14" x14ac:dyDescent="0.15">
      <c r="A216" s="110"/>
      <c r="B216" s="100"/>
      <c r="H216" s="100"/>
      <c r="I216" s="100"/>
      <c r="J216" s="100"/>
      <c r="K216" s="100"/>
      <c r="L216" s="100"/>
      <c r="M216" s="100"/>
      <c r="N216" s="100"/>
    </row>
    <row r="217" spans="1:14" x14ac:dyDescent="0.15">
      <c r="A217" s="110"/>
      <c r="B217" s="100"/>
      <c r="H217" s="100"/>
      <c r="I217" s="100"/>
      <c r="J217" s="100"/>
      <c r="K217" s="100"/>
      <c r="L217" s="100"/>
      <c r="M217" s="100"/>
      <c r="N217" s="100"/>
    </row>
    <row r="218" spans="1:14" x14ac:dyDescent="0.15">
      <c r="A218" s="110"/>
      <c r="B218" s="100"/>
      <c r="H218" s="100"/>
      <c r="I218" s="100"/>
      <c r="J218" s="100"/>
      <c r="K218" s="100"/>
      <c r="L218" s="100"/>
      <c r="M218" s="100"/>
      <c r="N218" s="100"/>
    </row>
    <row r="219" spans="1:14" x14ac:dyDescent="0.15">
      <c r="A219" s="110"/>
      <c r="B219" s="100"/>
      <c r="H219" s="100"/>
      <c r="I219" s="100"/>
      <c r="J219" s="100"/>
      <c r="K219" s="100"/>
      <c r="L219" s="100"/>
      <c r="M219" s="100"/>
      <c r="N219" s="100"/>
    </row>
    <row r="220" spans="1:14" x14ac:dyDescent="0.15">
      <c r="A220" s="110"/>
      <c r="B220" s="100"/>
      <c r="H220" s="100"/>
      <c r="I220" s="100"/>
      <c r="J220" s="100"/>
      <c r="K220" s="100"/>
      <c r="L220" s="100"/>
      <c r="M220" s="100"/>
      <c r="N220" s="100"/>
    </row>
    <row r="221" spans="1:14" x14ac:dyDescent="0.15">
      <c r="A221" s="110"/>
      <c r="B221" s="100"/>
      <c r="H221" s="100"/>
      <c r="I221" s="100"/>
      <c r="J221" s="100"/>
      <c r="K221" s="100"/>
      <c r="L221" s="100"/>
      <c r="M221" s="100"/>
      <c r="N221" s="100"/>
    </row>
    <row r="222" spans="1:14" x14ac:dyDescent="0.15">
      <c r="A222" s="110"/>
      <c r="B222" s="100"/>
      <c r="H222" s="100"/>
      <c r="I222" s="100"/>
      <c r="J222" s="100"/>
      <c r="K222" s="100"/>
      <c r="L222" s="100"/>
      <c r="M222" s="100"/>
      <c r="N222" s="100"/>
    </row>
    <row r="223" spans="1:14" x14ac:dyDescent="0.15">
      <c r="A223" s="110"/>
      <c r="B223" s="100"/>
      <c r="H223" s="100"/>
      <c r="I223" s="100"/>
      <c r="J223" s="100"/>
      <c r="K223" s="100"/>
      <c r="L223" s="100"/>
      <c r="M223" s="100"/>
      <c r="N223" s="100"/>
    </row>
    <row r="224" spans="1:14" x14ac:dyDescent="0.15">
      <c r="A224" s="110"/>
      <c r="B224" s="100"/>
      <c r="H224" s="100"/>
      <c r="I224" s="100"/>
      <c r="J224" s="100"/>
      <c r="K224" s="100"/>
      <c r="L224" s="100"/>
      <c r="M224" s="100"/>
      <c r="N224" s="100"/>
    </row>
    <row r="225" spans="1:14" x14ac:dyDescent="0.15">
      <c r="A225" s="110"/>
      <c r="B225" s="100"/>
      <c r="H225" s="100"/>
      <c r="I225" s="100"/>
      <c r="J225" s="100"/>
      <c r="K225" s="100"/>
      <c r="L225" s="100"/>
      <c r="M225" s="100"/>
      <c r="N225" s="100"/>
    </row>
    <row r="226" spans="1:14" x14ac:dyDescent="0.15">
      <c r="A226" s="110"/>
      <c r="B226" s="100"/>
      <c r="H226" s="100"/>
      <c r="I226" s="100"/>
      <c r="J226" s="100"/>
      <c r="K226" s="100"/>
      <c r="L226" s="100"/>
      <c r="M226" s="100"/>
      <c r="N226" s="100"/>
    </row>
    <row r="227" spans="1:14" x14ac:dyDescent="0.15">
      <c r="A227" s="110"/>
      <c r="B227" s="100"/>
      <c r="H227" s="100"/>
      <c r="I227" s="100"/>
      <c r="J227" s="100"/>
      <c r="K227" s="100"/>
      <c r="L227" s="100"/>
      <c r="M227" s="100"/>
      <c r="N227" s="100"/>
    </row>
    <row r="228" spans="1:14" x14ac:dyDescent="0.15">
      <c r="A228" s="110"/>
      <c r="B228" s="100"/>
      <c r="H228" s="100"/>
      <c r="I228" s="100"/>
      <c r="J228" s="100"/>
      <c r="K228" s="100"/>
      <c r="L228" s="100"/>
      <c r="M228" s="100"/>
      <c r="N228" s="100"/>
    </row>
    <row r="229" spans="1:14" x14ac:dyDescent="0.15">
      <c r="A229" s="110"/>
      <c r="B229" s="100"/>
      <c r="H229" s="100"/>
      <c r="I229" s="100"/>
      <c r="J229" s="100"/>
      <c r="K229" s="100"/>
      <c r="L229" s="100"/>
      <c r="M229" s="100"/>
      <c r="N229" s="100"/>
    </row>
    <row r="230" spans="1:14" x14ac:dyDescent="0.15">
      <c r="A230" s="110"/>
      <c r="B230" s="100"/>
      <c r="H230" s="100"/>
      <c r="I230" s="100"/>
      <c r="J230" s="100"/>
      <c r="K230" s="100"/>
      <c r="L230" s="100"/>
      <c r="M230" s="100"/>
      <c r="N230" s="100"/>
    </row>
    <row r="231" spans="1:14" x14ac:dyDescent="0.15">
      <c r="A231" s="110"/>
      <c r="B231" s="100"/>
      <c r="H231" s="100"/>
      <c r="I231" s="100"/>
      <c r="J231" s="100"/>
      <c r="K231" s="100"/>
      <c r="L231" s="100"/>
      <c r="M231" s="100"/>
      <c r="N231" s="100"/>
    </row>
    <row r="232" spans="1:14" x14ac:dyDescent="0.15">
      <c r="A232" s="110"/>
      <c r="B232" s="100"/>
      <c r="H232" s="100"/>
      <c r="I232" s="100"/>
      <c r="J232" s="100"/>
      <c r="K232" s="100"/>
      <c r="L232" s="100"/>
      <c r="M232" s="100"/>
      <c r="N232" s="100"/>
    </row>
    <row r="233" spans="1:14" x14ac:dyDescent="0.15">
      <c r="A233" s="110"/>
      <c r="B233" s="100"/>
      <c r="H233" s="100"/>
      <c r="I233" s="100"/>
      <c r="J233" s="100"/>
      <c r="K233" s="100"/>
      <c r="L233" s="100"/>
      <c r="M233" s="100"/>
      <c r="N233" s="100"/>
    </row>
    <row r="234" spans="1:14" x14ac:dyDescent="0.15">
      <c r="A234" s="110"/>
      <c r="B234" s="100"/>
      <c r="H234" s="100"/>
      <c r="I234" s="100"/>
      <c r="J234" s="100"/>
      <c r="K234" s="100"/>
      <c r="L234" s="100"/>
      <c r="M234" s="100"/>
      <c r="N234" s="100"/>
    </row>
    <row r="235" spans="1:14" x14ac:dyDescent="0.15">
      <c r="A235" s="110"/>
      <c r="B235" s="100"/>
      <c r="H235" s="100"/>
      <c r="I235" s="100"/>
      <c r="J235" s="100"/>
      <c r="K235" s="100"/>
      <c r="L235" s="100"/>
      <c r="M235" s="100"/>
      <c r="N235" s="100"/>
    </row>
    <row r="236" spans="1:14" x14ac:dyDescent="0.15">
      <c r="A236" s="110"/>
      <c r="B236" s="100"/>
      <c r="H236" s="100"/>
      <c r="I236" s="100"/>
      <c r="J236" s="100"/>
      <c r="K236" s="100"/>
      <c r="L236" s="100"/>
      <c r="M236" s="100"/>
      <c r="N236" s="100"/>
    </row>
    <row r="237" spans="1:14" x14ac:dyDescent="0.15">
      <c r="A237" s="110"/>
      <c r="B237" s="100"/>
      <c r="H237" s="100"/>
      <c r="I237" s="100"/>
      <c r="J237" s="100"/>
      <c r="K237" s="100"/>
      <c r="L237" s="100"/>
      <c r="M237" s="100"/>
      <c r="N237" s="100"/>
    </row>
    <row r="238" spans="1:14" x14ac:dyDescent="0.15">
      <c r="A238" s="110"/>
      <c r="B238" s="100"/>
      <c r="H238" s="100"/>
      <c r="I238" s="100"/>
      <c r="J238" s="100"/>
      <c r="K238" s="100"/>
      <c r="L238" s="100"/>
      <c r="M238" s="100"/>
      <c r="N238" s="100"/>
    </row>
    <row r="239" spans="1:14" x14ac:dyDescent="0.15">
      <c r="A239" s="110"/>
      <c r="B239" s="100"/>
      <c r="H239" s="100"/>
      <c r="I239" s="100"/>
      <c r="J239" s="100"/>
      <c r="K239" s="100"/>
      <c r="L239" s="100"/>
      <c r="M239" s="100"/>
      <c r="N239" s="100"/>
    </row>
    <row r="240" spans="1:14" x14ac:dyDescent="0.15">
      <c r="A240" s="110"/>
      <c r="B240" s="100"/>
      <c r="H240" s="100"/>
      <c r="I240" s="100"/>
      <c r="J240" s="100"/>
      <c r="K240" s="100"/>
      <c r="L240" s="100"/>
      <c r="M240" s="100"/>
      <c r="N240" s="100"/>
    </row>
    <row r="241" spans="1:14" x14ac:dyDescent="0.15">
      <c r="A241" s="110"/>
      <c r="B241" s="100"/>
      <c r="H241" s="100"/>
      <c r="I241" s="100"/>
      <c r="J241" s="100"/>
      <c r="K241" s="100"/>
      <c r="L241" s="100"/>
      <c r="M241" s="100"/>
      <c r="N241" s="100"/>
    </row>
    <row r="242" spans="1:14" x14ac:dyDescent="0.15">
      <c r="A242" s="110"/>
      <c r="B242" s="100"/>
      <c r="H242" s="100"/>
      <c r="I242" s="100"/>
      <c r="J242" s="100"/>
      <c r="K242" s="100"/>
      <c r="L242" s="100"/>
      <c r="M242" s="100"/>
      <c r="N242" s="100"/>
    </row>
    <row r="243" spans="1:14" x14ac:dyDescent="0.15">
      <c r="A243" s="110"/>
      <c r="B243" s="100"/>
      <c r="H243" s="100"/>
      <c r="I243" s="100"/>
      <c r="J243" s="100"/>
      <c r="K243" s="100"/>
      <c r="L243" s="100"/>
      <c r="M243" s="100"/>
      <c r="N243" s="100"/>
    </row>
    <row r="244" spans="1:14" x14ac:dyDescent="0.15">
      <c r="A244" s="110"/>
      <c r="B244" s="100"/>
      <c r="H244" s="100"/>
      <c r="I244" s="100"/>
      <c r="J244" s="100"/>
      <c r="K244" s="100"/>
      <c r="L244" s="100"/>
      <c r="M244" s="100"/>
      <c r="N244" s="100"/>
    </row>
    <row r="245" spans="1:14" x14ac:dyDescent="0.15">
      <c r="A245" s="110"/>
      <c r="B245" s="100"/>
      <c r="H245" s="100"/>
      <c r="I245" s="100"/>
      <c r="J245" s="100"/>
      <c r="K245" s="100"/>
      <c r="L245" s="100"/>
      <c r="M245" s="100"/>
      <c r="N245" s="100"/>
    </row>
    <row r="246" spans="1:14" x14ac:dyDescent="0.15">
      <c r="A246" s="110"/>
      <c r="B246" s="100"/>
      <c r="H246" s="100"/>
      <c r="I246" s="100"/>
      <c r="J246" s="100"/>
      <c r="K246" s="100"/>
      <c r="L246" s="100"/>
      <c r="M246" s="100"/>
      <c r="N246" s="100"/>
    </row>
    <row r="247" spans="1:14" x14ac:dyDescent="0.15">
      <c r="A247" s="110"/>
      <c r="B247" s="100"/>
      <c r="H247" s="100"/>
      <c r="I247" s="100"/>
      <c r="J247" s="100"/>
      <c r="K247" s="100"/>
      <c r="L247" s="100"/>
      <c r="M247" s="100"/>
      <c r="N247" s="100"/>
    </row>
    <row r="248" spans="1:14" x14ac:dyDescent="0.15">
      <c r="A248" s="110"/>
      <c r="B248" s="100"/>
      <c r="H248" s="100"/>
      <c r="I248" s="100"/>
      <c r="J248" s="100"/>
      <c r="K248" s="100"/>
      <c r="L248" s="100"/>
      <c r="M248" s="100"/>
      <c r="N248" s="100"/>
    </row>
    <row r="249" spans="1:14" x14ac:dyDescent="0.15">
      <c r="A249" s="110"/>
      <c r="B249" s="100"/>
      <c r="H249" s="100"/>
      <c r="I249" s="100"/>
      <c r="J249" s="100"/>
      <c r="K249" s="100"/>
      <c r="L249" s="100"/>
      <c r="M249" s="100"/>
      <c r="N249" s="100"/>
    </row>
    <row r="250" spans="1:14" x14ac:dyDescent="0.15">
      <c r="A250" s="110"/>
      <c r="B250" s="100"/>
      <c r="H250" s="100"/>
      <c r="I250" s="100"/>
      <c r="J250" s="100"/>
      <c r="K250" s="100"/>
      <c r="L250" s="100"/>
      <c r="M250" s="100"/>
      <c r="N250" s="100"/>
    </row>
    <row r="251" spans="1:14" x14ac:dyDescent="0.15">
      <c r="A251" s="110"/>
      <c r="B251" s="100"/>
      <c r="H251" s="100"/>
      <c r="I251" s="100"/>
      <c r="J251" s="100"/>
      <c r="K251" s="100"/>
      <c r="L251" s="100"/>
      <c r="M251" s="100"/>
      <c r="N251" s="100"/>
    </row>
    <row r="252" spans="1:14" x14ac:dyDescent="0.15">
      <c r="A252" s="110"/>
      <c r="B252" s="100"/>
      <c r="H252" s="100"/>
      <c r="I252" s="100"/>
      <c r="J252" s="100"/>
      <c r="K252" s="100"/>
      <c r="L252" s="100"/>
      <c r="M252" s="100"/>
      <c r="N252" s="100"/>
    </row>
    <row r="253" spans="1:14" x14ac:dyDescent="0.15">
      <c r="A253" s="110"/>
      <c r="B253" s="100"/>
      <c r="H253" s="100"/>
      <c r="I253" s="100"/>
      <c r="J253" s="100"/>
      <c r="K253" s="100"/>
      <c r="L253" s="100"/>
      <c r="M253" s="100"/>
      <c r="N253" s="100"/>
    </row>
    <row r="254" spans="1:14" x14ac:dyDescent="0.15">
      <c r="A254" s="110"/>
      <c r="B254" s="100"/>
      <c r="H254" s="100"/>
      <c r="I254" s="100"/>
      <c r="J254" s="100"/>
      <c r="K254" s="100"/>
      <c r="L254" s="100"/>
      <c r="M254" s="100"/>
      <c r="N254" s="100"/>
    </row>
    <row r="255" spans="1:14" x14ac:dyDescent="0.15">
      <c r="A255" s="110"/>
      <c r="B255" s="100"/>
      <c r="H255" s="100"/>
      <c r="I255" s="100"/>
      <c r="J255" s="100"/>
      <c r="K255" s="100"/>
      <c r="L255" s="100"/>
      <c r="M255" s="100"/>
      <c r="N255" s="100"/>
    </row>
    <row r="256" spans="1:14" x14ac:dyDescent="0.15">
      <c r="A256" s="110"/>
      <c r="B256" s="100"/>
      <c r="H256" s="100"/>
      <c r="I256" s="100"/>
      <c r="J256" s="100"/>
      <c r="K256" s="100"/>
      <c r="L256" s="100"/>
      <c r="M256" s="100"/>
      <c r="N256" s="100"/>
    </row>
    <row r="257" spans="1:14" x14ac:dyDescent="0.15">
      <c r="A257" s="110"/>
      <c r="B257" s="100"/>
      <c r="H257" s="100"/>
      <c r="I257" s="100"/>
      <c r="J257" s="100"/>
      <c r="K257" s="100"/>
      <c r="L257" s="100"/>
      <c r="M257" s="100"/>
      <c r="N257" s="100"/>
    </row>
    <row r="258" spans="1:14" x14ac:dyDescent="0.15">
      <c r="A258" s="110"/>
      <c r="B258" s="100"/>
      <c r="H258" s="100"/>
      <c r="I258" s="100"/>
      <c r="J258" s="100"/>
      <c r="K258" s="100"/>
      <c r="L258" s="100"/>
      <c r="M258" s="100"/>
      <c r="N258" s="100"/>
    </row>
    <row r="259" spans="1:14" x14ac:dyDescent="0.15">
      <c r="A259" s="110"/>
      <c r="B259" s="100"/>
      <c r="H259" s="100"/>
      <c r="I259" s="100"/>
      <c r="J259" s="100"/>
      <c r="K259" s="100"/>
      <c r="L259" s="100"/>
      <c r="M259" s="100"/>
      <c r="N259" s="100"/>
    </row>
    <row r="260" spans="1:14" x14ac:dyDescent="0.15">
      <c r="A260" s="110"/>
      <c r="B260" s="100"/>
      <c r="H260" s="100"/>
      <c r="I260" s="100"/>
      <c r="J260" s="100"/>
      <c r="K260" s="100"/>
      <c r="L260" s="100"/>
      <c r="M260" s="100"/>
      <c r="N260" s="100"/>
    </row>
    <row r="261" spans="1:14" x14ac:dyDescent="0.15">
      <c r="A261" s="110"/>
      <c r="B261" s="100"/>
      <c r="H261" s="100"/>
      <c r="I261" s="100"/>
      <c r="J261" s="100"/>
      <c r="K261" s="100"/>
      <c r="L261" s="100"/>
      <c r="M261" s="100"/>
      <c r="N261" s="100"/>
    </row>
    <row r="262" spans="1:14" x14ac:dyDescent="0.15">
      <c r="A262" s="110"/>
      <c r="B262" s="100"/>
      <c r="H262" s="100"/>
      <c r="I262" s="100"/>
      <c r="J262" s="100"/>
      <c r="K262" s="100"/>
      <c r="L262" s="100"/>
      <c r="M262" s="100"/>
      <c r="N262" s="100"/>
    </row>
    <row r="263" spans="1:14" x14ac:dyDescent="0.15">
      <c r="A263" s="110"/>
      <c r="B263" s="100"/>
      <c r="H263" s="100"/>
      <c r="I263" s="100"/>
      <c r="J263" s="100"/>
      <c r="K263" s="100"/>
      <c r="L263" s="100"/>
      <c r="M263" s="100"/>
      <c r="N263" s="100"/>
    </row>
    <row r="264" spans="1:14" x14ac:dyDescent="0.15">
      <c r="A264" s="110"/>
      <c r="B264" s="100"/>
      <c r="H264" s="100"/>
      <c r="I264" s="100"/>
      <c r="J264" s="100"/>
      <c r="K264" s="100"/>
      <c r="L264" s="100"/>
      <c r="M264" s="100"/>
      <c r="N264" s="100"/>
    </row>
    <row r="265" spans="1:14" x14ac:dyDescent="0.15">
      <c r="A265" s="110"/>
      <c r="B265" s="100"/>
      <c r="H265" s="100"/>
      <c r="I265" s="100"/>
      <c r="J265" s="100"/>
      <c r="K265" s="100"/>
      <c r="L265" s="100"/>
      <c r="M265" s="100"/>
      <c r="N265" s="100"/>
    </row>
    <row r="266" spans="1:14" x14ac:dyDescent="0.15">
      <c r="A266" s="110"/>
      <c r="B266" s="100"/>
      <c r="H266" s="100"/>
      <c r="I266" s="100"/>
      <c r="J266" s="100"/>
      <c r="K266" s="100"/>
      <c r="L266" s="100"/>
      <c r="M266" s="100"/>
      <c r="N266" s="100"/>
    </row>
    <row r="267" spans="1:14" x14ac:dyDescent="0.15">
      <c r="A267" s="110"/>
      <c r="B267" s="100"/>
      <c r="H267" s="100"/>
      <c r="I267" s="100"/>
      <c r="J267" s="100"/>
      <c r="K267" s="100"/>
      <c r="L267" s="100"/>
      <c r="M267" s="100"/>
      <c r="N267" s="100"/>
    </row>
    <row r="268" spans="1:14" x14ac:dyDescent="0.15">
      <c r="A268" s="110"/>
      <c r="B268" s="100"/>
      <c r="H268" s="100"/>
      <c r="I268" s="100"/>
      <c r="J268" s="100"/>
      <c r="K268" s="100"/>
      <c r="L268" s="100"/>
      <c r="M268" s="100"/>
      <c r="N268" s="100"/>
    </row>
    <row r="269" spans="1:14" x14ac:dyDescent="0.15">
      <c r="A269" s="110"/>
      <c r="B269" s="100"/>
      <c r="H269" s="100"/>
      <c r="I269" s="100"/>
      <c r="J269" s="100"/>
      <c r="K269" s="100"/>
      <c r="L269" s="100"/>
      <c r="M269" s="100"/>
      <c r="N269" s="100"/>
    </row>
    <row r="270" spans="1:14" x14ac:dyDescent="0.15">
      <c r="A270" s="110"/>
      <c r="B270" s="100"/>
      <c r="H270" s="100"/>
      <c r="I270" s="100"/>
      <c r="J270" s="100"/>
      <c r="K270" s="100"/>
      <c r="L270" s="100"/>
      <c r="M270" s="100"/>
      <c r="N270" s="100"/>
    </row>
    <row r="271" spans="1:14" x14ac:dyDescent="0.15">
      <c r="A271" s="110"/>
      <c r="B271" s="100"/>
      <c r="H271" s="100"/>
      <c r="I271" s="100"/>
      <c r="J271" s="100"/>
      <c r="K271" s="100"/>
      <c r="L271" s="100"/>
      <c r="M271" s="100"/>
      <c r="N271" s="100"/>
    </row>
    <row r="272" spans="1:14" x14ac:dyDescent="0.15">
      <c r="A272" s="110"/>
      <c r="B272" s="100"/>
      <c r="H272" s="100"/>
      <c r="I272" s="100"/>
      <c r="J272" s="100"/>
      <c r="K272" s="100"/>
      <c r="L272" s="100"/>
      <c r="M272" s="100"/>
      <c r="N272" s="100"/>
    </row>
    <row r="273" spans="1:14" x14ac:dyDescent="0.15">
      <c r="A273" s="110"/>
      <c r="B273" s="100"/>
      <c r="H273" s="100"/>
      <c r="I273" s="100"/>
      <c r="J273" s="100"/>
      <c r="K273" s="100"/>
      <c r="L273" s="100"/>
      <c r="M273" s="100"/>
      <c r="N273" s="100"/>
    </row>
    <row r="274" spans="1:14" x14ac:dyDescent="0.15">
      <c r="A274" s="110"/>
      <c r="B274" s="100"/>
      <c r="H274" s="100"/>
      <c r="I274" s="100"/>
      <c r="J274" s="100"/>
      <c r="K274" s="100"/>
      <c r="L274" s="100"/>
      <c r="M274" s="100"/>
      <c r="N274" s="100"/>
    </row>
    <row r="275" spans="1:14" x14ac:dyDescent="0.15">
      <c r="A275" s="110"/>
      <c r="B275" s="100"/>
      <c r="H275" s="100"/>
      <c r="I275" s="100"/>
      <c r="J275" s="100"/>
      <c r="K275" s="100"/>
      <c r="L275" s="100"/>
      <c r="M275" s="100"/>
      <c r="N275" s="100"/>
    </row>
    <row r="276" spans="1:14" x14ac:dyDescent="0.15">
      <c r="A276" s="110"/>
      <c r="B276" s="100"/>
      <c r="H276" s="100"/>
      <c r="I276" s="100"/>
      <c r="J276" s="100"/>
      <c r="K276" s="100"/>
      <c r="L276" s="100"/>
      <c r="M276" s="100"/>
      <c r="N276" s="100"/>
    </row>
    <row r="277" spans="1:14" x14ac:dyDescent="0.15">
      <c r="A277" s="110"/>
      <c r="B277" s="100"/>
      <c r="H277" s="100"/>
      <c r="I277" s="100"/>
      <c r="J277" s="100"/>
      <c r="K277" s="100"/>
      <c r="L277" s="100"/>
      <c r="M277" s="100"/>
      <c r="N277" s="100"/>
    </row>
    <row r="278" spans="1:14" x14ac:dyDescent="0.15">
      <c r="A278" s="110"/>
      <c r="B278" s="100"/>
      <c r="H278" s="100"/>
      <c r="I278" s="100"/>
      <c r="J278" s="100"/>
      <c r="K278" s="100"/>
      <c r="L278" s="100"/>
      <c r="M278" s="100"/>
      <c r="N278" s="100"/>
    </row>
  </sheetData>
  <customSheetViews>
    <customSheetView guid="{17F2E818-2F58-F544-A1D2-F3437437E4D8}" scale="96" showPageBreaks="1" fitToPage="1" printArea="1" hiddenRows="1" topLeftCell="A44">
      <selection activeCell="L48" sqref="L48"/>
      <rowBreaks count="1" manualBreakCount="1">
        <brk id="50" max="9" man="1"/>
      </rowBreaks>
      <pageMargins left="0.7" right="0.7" top="0.75" bottom="0.75" header="0" footer="0"/>
      <printOptions horizontalCentered="1"/>
      <pageSetup scale="67" fitToHeight="0" pageOrder="overThenDown" orientation="landscape"/>
    </customSheetView>
  </customSheetViews>
  <mergeCells count="2">
    <mergeCell ref="C5:G5"/>
    <mergeCell ref="I5:J5"/>
  </mergeCells>
  <printOptions horizontalCentered="1"/>
  <pageMargins left="0.7" right="0.7" top="0.75" bottom="0.75" header="0" footer="0"/>
  <pageSetup scale="55" fitToHeight="0" pageOrder="overThenDown" orientation="landscape"/>
  <rowBreaks count="1" manualBreakCount="1">
    <brk id="5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Q1000"/>
  <sheetViews>
    <sheetView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4.5" defaultRowHeight="15" customHeight="1" x14ac:dyDescent="0.15"/>
  <cols>
    <col min="1" max="1" width="32.1640625" customWidth="1"/>
    <col min="2" max="2" width="0.5" customWidth="1"/>
    <col min="3" max="3" width="11.5" customWidth="1"/>
    <col min="4" max="6" width="12.1640625" customWidth="1"/>
    <col min="7" max="7" width="11.1640625" customWidth="1"/>
    <col min="8" max="8" width="2.33203125" customWidth="1"/>
    <col min="9" max="9" width="11.1640625" customWidth="1"/>
    <col min="10" max="10" width="10.5" customWidth="1"/>
    <col min="11" max="11" width="12.33203125" customWidth="1"/>
    <col min="12" max="12" width="9.33203125" hidden="1" customWidth="1"/>
    <col min="13" max="17" width="9.33203125" customWidth="1"/>
  </cols>
  <sheetData>
    <row r="1" spans="1:17" ht="12.75" customHeight="1" x14ac:dyDescent="0.2">
      <c r="A1" s="1" t="s">
        <v>0</v>
      </c>
      <c r="B1" s="2"/>
      <c r="C1" s="3"/>
      <c r="D1" s="3"/>
      <c r="E1" s="3"/>
      <c r="F1" s="3"/>
      <c r="G1" s="2"/>
      <c r="H1" s="2"/>
      <c r="I1" s="2"/>
      <c r="J1" s="2"/>
      <c r="K1" s="2"/>
      <c r="L1" s="2"/>
      <c r="M1" s="2"/>
      <c r="N1" s="2"/>
      <c r="O1" s="2"/>
      <c r="P1" s="2"/>
      <c r="Q1" s="2"/>
    </row>
    <row r="2" spans="1:17" ht="12.75" customHeight="1" x14ac:dyDescent="0.2">
      <c r="A2" s="2" t="s">
        <v>73</v>
      </c>
      <c r="B2" s="2"/>
      <c r="C2" s="3"/>
      <c r="D2" s="3"/>
      <c r="E2" s="3"/>
      <c r="F2" s="3"/>
      <c r="G2" s="2"/>
      <c r="H2" s="2"/>
      <c r="I2" s="2"/>
      <c r="J2" s="2"/>
      <c r="K2" s="2"/>
      <c r="L2" s="2"/>
      <c r="M2" s="2"/>
      <c r="N2" s="2"/>
      <c r="O2" s="2"/>
      <c r="P2" s="2"/>
      <c r="Q2" s="2"/>
    </row>
    <row r="3" spans="1:17" ht="12.75" customHeight="1" x14ac:dyDescent="0.2">
      <c r="A3" s="2"/>
      <c r="B3" s="2"/>
      <c r="C3" s="168" t="s">
        <v>3</v>
      </c>
      <c r="D3" s="169"/>
      <c r="E3" s="169"/>
      <c r="F3" s="169"/>
      <c r="G3" s="170"/>
      <c r="H3" s="4"/>
      <c r="I3" s="168" t="s">
        <v>4</v>
      </c>
      <c r="J3" s="169"/>
      <c r="K3" s="169"/>
      <c r="L3" s="170"/>
      <c r="M3" s="2"/>
      <c r="N3" s="2"/>
      <c r="O3" s="2"/>
      <c r="P3" s="2"/>
      <c r="Q3" s="2"/>
    </row>
    <row r="4" spans="1:17" ht="12.75" customHeight="1" x14ac:dyDescent="0.2">
      <c r="A4" s="2"/>
      <c r="B4" s="2"/>
      <c r="C4" s="5" t="s">
        <v>5</v>
      </c>
      <c r="D4" s="5" t="s">
        <v>6</v>
      </c>
      <c r="E4" s="5" t="s">
        <v>7</v>
      </c>
      <c r="F4" s="5" t="s">
        <v>8</v>
      </c>
      <c r="G4" s="5" t="s">
        <v>9</v>
      </c>
      <c r="H4" s="4"/>
      <c r="I4" s="5" t="s">
        <v>5</v>
      </c>
      <c r="J4" s="5" t="s">
        <v>6</v>
      </c>
      <c r="K4" s="5" t="s">
        <v>7</v>
      </c>
      <c r="L4" s="5" t="s">
        <v>8</v>
      </c>
      <c r="M4" s="5" t="s">
        <v>74</v>
      </c>
      <c r="N4" s="2"/>
      <c r="O4" s="2"/>
      <c r="P4" s="2"/>
      <c r="Q4" s="2"/>
    </row>
    <row r="5" spans="1:17" ht="12.75" customHeight="1" x14ac:dyDescent="0.2">
      <c r="A5" s="2"/>
      <c r="B5" s="2"/>
      <c r="C5" s="6"/>
      <c r="D5" s="6"/>
      <c r="E5" s="6"/>
      <c r="F5" s="6"/>
      <c r="G5" s="2"/>
      <c r="H5" s="2"/>
      <c r="I5" s="6"/>
      <c r="J5" s="2"/>
      <c r="K5" s="2"/>
      <c r="L5" s="2"/>
      <c r="M5" s="2"/>
      <c r="N5" s="2"/>
      <c r="O5" s="2"/>
      <c r="P5" s="2"/>
      <c r="Q5" s="2"/>
    </row>
    <row r="6" spans="1:17" ht="12.75" customHeight="1" x14ac:dyDescent="0.2">
      <c r="A6" s="2" t="s">
        <v>10</v>
      </c>
      <c r="B6" s="2"/>
      <c r="C6" s="7" t="e">
        <f>'GAAP P&amp;L'!#REF!</f>
        <v>#REF!</v>
      </c>
      <c r="D6" s="7" t="e">
        <f>'GAAP P&amp;L'!#REF!</f>
        <v>#REF!</v>
      </c>
      <c r="E6" s="7" t="e">
        <f>'GAAP P&amp;L'!#REF!</f>
        <v>#REF!</v>
      </c>
      <c r="F6" s="7" t="e">
        <f>'GAAP P&amp;L'!#REF!</f>
        <v>#REF!</v>
      </c>
      <c r="G6" s="7" t="e">
        <f t="shared" ref="G6:G7" si="0">SUM(C6:F6)</f>
        <v>#REF!</v>
      </c>
      <c r="H6" s="8"/>
      <c r="I6" s="9" t="e">
        <f>'GAAP P&amp;L'!#REF!</f>
        <v>#REF!</v>
      </c>
      <c r="J6" s="9" t="e">
        <f>'GAAP P&amp;L'!#REF!</f>
        <v>#REF!</v>
      </c>
      <c r="K6" s="9" t="e">
        <f>'GAAP P&amp;L'!#REF!</f>
        <v>#REF!</v>
      </c>
      <c r="L6" s="9" t="e">
        <f>'GAAP P&amp;L'!#REF!</f>
        <v>#REF!</v>
      </c>
      <c r="M6" s="10"/>
      <c r="N6" s="2"/>
      <c r="O6" s="2"/>
      <c r="P6" s="2"/>
      <c r="Q6" s="2"/>
    </row>
    <row r="7" spans="1:17" ht="12.75" customHeight="1" x14ac:dyDescent="0.2">
      <c r="A7" s="2" t="s">
        <v>75</v>
      </c>
      <c r="B7" s="2"/>
      <c r="C7" s="11" t="e">
        <f>'GAAP P&amp;L'!#REF!+'GAAP P&amp;L'!#REF!</f>
        <v>#REF!</v>
      </c>
      <c r="D7" s="11" t="e">
        <f>'GAAP P&amp;L'!#REF!+'GAAP P&amp;L'!#REF!</f>
        <v>#REF!</v>
      </c>
      <c r="E7" s="11" t="e">
        <f>'GAAP P&amp;L'!#REF!+'GAAP P&amp;L'!#REF!</f>
        <v>#REF!</v>
      </c>
      <c r="F7" s="11" t="e">
        <f>'GAAP P&amp;L'!#REF!+'GAAP P&amp;L'!#REF!</f>
        <v>#REF!</v>
      </c>
      <c r="G7" s="12" t="e">
        <f t="shared" si="0"/>
        <v>#REF!</v>
      </c>
      <c r="H7" s="13"/>
      <c r="I7" s="11" t="e">
        <f>'GAAP P&amp;L'!#REF!+'GAAP P&amp;L'!#REF!</f>
        <v>#REF!</v>
      </c>
      <c r="J7" s="11" t="e">
        <f>'GAAP P&amp;L'!#REF!+'GAAP P&amp;L'!#REF!</f>
        <v>#REF!</v>
      </c>
      <c r="K7" s="14" t="e">
        <f>'GAAP P&amp;L'!#REF!+'GAAP P&amp;L'!#REF!</f>
        <v>#REF!</v>
      </c>
      <c r="L7" s="14" t="e">
        <f>'GAAP P&amp;L'!#REF!+'GAAP P&amp;L'!#REF!</f>
        <v>#REF!</v>
      </c>
      <c r="M7" s="2"/>
      <c r="N7" s="2"/>
      <c r="O7" s="2"/>
      <c r="P7" s="2"/>
      <c r="Q7" s="2"/>
    </row>
    <row r="8" spans="1:17" ht="12.75" customHeight="1" x14ac:dyDescent="0.2">
      <c r="A8" s="2" t="s">
        <v>76</v>
      </c>
      <c r="B8" s="2"/>
      <c r="C8" s="15" t="e">
        <f t="shared" ref="C8:G8" si="1">C6-C7</f>
        <v>#REF!</v>
      </c>
      <c r="D8" s="15" t="e">
        <f t="shared" si="1"/>
        <v>#REF!</v>
      </c>
      <c r="E8" s="15" t="e">
        <f t="shared" si="1"/>
        <v>#REF!</v>
      </c>
      <c r="F8" s="15" t="e">
        <f t="shared" si="1"/>
        <v>#REF!</v>
      </c>
      <c r="G8" s="15" t="e">
        <f t="shared" si="1"/>
        <v>#REF!</v>
      </c>
      <c r="H8" s="15"/>
      <c r="I8" s="15" t="e">
        <f t="shared" ref="I8:L8" si="2">I6-I7</f>
        <v>#REF!</v>
      </c>
      <c r="J8" s="15" t="e">
        <f t="shared" si="2"/>
        <v>#REF!</v>
      </c>
      <c r="K8" s="16" t="e">
        <f t="shared" si="2"/>
        <v>#REF!</v>
      </c>
      <c r="L8" s="16" t="e">
        <f t="shared" si="2"/>
        <v>#REF!</v>
      </c>
      <c r="M8" s="10"/>
      <c r="N8" s="10"/>
      <c r="O8" s="10"/>
      <c r="P8" s="2"/>
      <c r="Q8" s="2"/>
    </row>
    <row r="9" spans="1:17" ht="12.75" customHeight="1" x14ac:dyDescent="0.2">
      <c r="A9" s="2" t="s">
        <v>13</v>
      </c>
      <c r="B9" s="2"/>
      <c r="C9" s="17"/>
      <c r="D9" s="17"/>
      <c r="E9" s="17"/>
      <c r="F9" s="17"/>
      <c r="G9" s="18"/>
      <c r="H9" s="18"/>
      <c r="I9" s="17"/>
      <c r="J9" s="17"/>
      <c r="K9" s="17"/>
      <c r="L9" s="17"/>
      <c r="M9" s="10"/>
      <c r="N9" s="2"/>
      <c r="O9" s="2"/>
      <c r="P9" s="2"/>
      <c r="Q9" s="2"/>
    </row>
    <row r="10" spans="1:17" ht="12.75" customHeight="1" x14ac:dyDescent="0.2">
      <c r="A10" s="2" t="s">
        <v>77</v>
      </c>
      <c r="B10" s="2"/>
      <c r="C10" s="19" t="e">
        <f>'GAAP P&amp;L'!#REF!+'GAAP P&amp;L'!#REF!</f>
        <v>#REF!</v>
      </c>
      <c r="D10" s="19" t="e">
        <f>'GAAP P&amp;L'!#REF!+'GAAP P&amp;L'!#REF!</f>
        <v>#REF!</v>
      </c>
      <c r="E10" s="19" t="e">
        <f>'GAAP P&amp;L'!#REF!+'GAAP P&amp;L'!#REF!</f>
        <v>#REF!</v>
      </c>
      <c r="F10" s="19" t="e">
        <f>'GAAP P&amp;L'!#REF!+'GAAP P&amp;L'!#REF!</f>
        <v>#REF!</v>
      </c>
      <c r="G10" s="13" t="e">
        <f t="shared" ref="G10:G11" si="3">SUM(C10:F10)</f>
        <v>#REF!</v>
      </c>
      <c r="H10" s="13"/>
      <c r="I10" s="19" t="e">
        <f>'GAAP P&amp;L'!#REF!+'GAAP P&amp;L'!#REF!</f>
        <v>#REF!</v>
      </c>
      <c r="J10" s="19" t="e">
        <f>'GAAP P&amp;L'!#REF!+'GAAP P&amp;L'!#REF!</f>
        <v>#REF!</v>
      </c>
      <c r="K10" s="8" t="e">
        <f>'GAAP P&amp;L'!#REF!+'GAAP P&amp;L'!#REF!</f>
        <v>#REF!</v>
      </c>
      <c r="L10" s="8" t="e">
        <f>'GAAP P&amp;L'!#REF!+'GAAP P&amp;L'!#REF!</f>
        <v>#REF!</v>
      </c>
      <c r="M10" s="10"/>
      <c r="N10" s="20"/>
      <c r="O10" s="2"/>
      <c r="P10" s="2"/>
      <c r="Q10" s="2"/>
    </row>
    <row r="11" spans="1:17" ht="12.75" customHeight="1" x14ac:dyDescent="0.2">
      <c r="A11" s="2" t="s">
        <v>78</v>
      </c>
      <c r="B11" s="2"/>
      <c r="C11" s="19" t="e">
        <f>'GAAP P&amp;L'!#REF!+'GAAP P&amp;L'!#REF!</f>
        <v>#REF!</v>
      </c>
      <c r="D11" s="19" t="e">
        <f>'GAAP P&amp;L'!#REF!+'GAAP P&amp;L'!#REF!</f>
        <v>#REF!</v>
      </c>
      <c r="E11" s="19" t="e">
        <f>'GAAP P&amp;L'!#REF!+'GAAP P&amp;L'!#REF!</f>
        <v>#REF!</v>
      </c>
      <c r="F11" s="19" t="e">
        <f>'GAAP P&amp;L'!#REF!+'GAAP P&amp;L'!#REF!</f>
        <v>#REF!</v>
      </c>
      <c r="G11" s="13" t="e">
        <f t="shared" si="3"/>
        <v>#REF!</v>
      </c>
      <c r="H11" s="13"/>
      <c r="I11" s="19" t="e">
        <f>'GAAP P&amp;L'!#REF!+'GAAP P&amp;L'!#REF!</f>
        <v>#REF!</v>
      </c>
      <c r="J11" s="19" t="e">
        <f>'GAAP P&amp;L'!#REF!+'GAAP P&amp;L'!#REF!</f>
        <v>#REF!</v>
      </c>
      <c r="K11" s="8" t="e">
        <f>'GAAP P&amp;L'!#REF!+'GAAP P&amp;L'!#REF!</f>
        <v>#REF!</v>
      </c>
      <c r="L11" s="8" t="e">
        <f>'GAAP P&amp;L'!#REF!+'GAAP P&amp;L'!#REF!</f>
        <v>#REF!</v>
      </c>
      <c r="M11" s="20"/>
      <c r="N11" s="10"/>
      <c r="O11" s="10"/>
      <c r="P11" s="2"/>
      <c r="Q11" s="2"/>
    </row>
    <row r="12" spans="1:17" ht="12.75" customHeight="1" x14ac:dyDescent="0.2">
      <c r="A12" s="2" t="s">
        <v>79</v>
      </c>
      <c r="B12" s="2"/>
      <c r="C12" s="19" t="e">
        <f>'GAAP P&amp;L'!#REF!+'GAAP P&amp;L'!#REF!</f>
        <v>#REF!</v>
      </c>
      <c r="D12" s="19" t="e">
        <f>'GAAP P&amp;L'!#REF!+'GAAP P&amp;L'!#REF!</f>
        <v>#REF!</v>
      </c>
      <c r="E12" s="19" t="e">
        <f>'GAAP P&amp;L'!#REF!+'GAAP P&amp;L'!#REF!</f>
        <v>#REF!</v>
      </c>
      <c r="F12" s="19" t="e">
        <f>'GAAP P&amp;L'!#REF!+'GAAP P&amp;L'!#REF!-F33</f>
        <v>#REF!</v>
      </c>
      <c r="G12" s="19" t="e">
        <f>'GAAP P&amp;L'!#REF!+'GAAP P&amp;L'!#REF!-G33</f>
        <v>#REF!</v>
      </c>
      <c r="H12" s="13"/>
      <c r="I12" s="19" t="e">
        <f>'GAAP P&amp;L'!#REF!+'GAAP P&amp;L'!#REF!-'GAAP P&amp;L'!#REF!</f>
        <v>#REF!</v>
      </c>
      <c r="J12" s="19" t="e">
        <f>'GAAP P&amp;L'!#REF!+'GAAP P&amp;L'!#REF!-'GAAP P&amp;L'!#REF!</f>
        <v>#REF!</v>
      </c>
      <c r="K12" s="8" t="e">
        <f>'GAAP P&amp;L'!#REF!+'GAAP P&amp;L'!#REF!-'GAAP P&amp;L'!#REF!</f>
        <v>#REF!</v>
      </c>
      <c r="L12" s="8" t="e">
        <f>'GAAP P&amp;L'!#REF!+'GAAP P&amp;L'!#REF!-L33</f>
        <v>#REF!</v>
      </c>
      <c r="M12" s="10"/>
      <c r="N12" s="20"/>
      <c r="O12" s="20"/>
      <c r="P12" s="2"/>
      <c r="Q12" s="2"/>
    </row>
    <row r="13" spans="1:17" ht="12.75" customHeight="1" x14ac:dyDescent="0.2">
      <c r="A13" s="2" t="s">
        <v>80</v>
      </c>
      <c r="B13" s="2"/>
      <c r="C13" s="21" t="e">
        <f t="shared" ref="C13:G13" si="4">SUM(C10:C12)</f>
        <v>#REF!</v>
      </c>
      <c r="D13" s="21" t="e">
        <f t="shared" si="4"/>
        <v>#REF!</v>
      </c>
      <c r="E13" s="21" t="e">
        <f t="shared" si="4"/>
        <v>#REF!</v>
      </c>
      <c r="F13" s="21" t="e">
        <f t="shared" si="4"/>
        <v>#REF!</v>
      </c>
      <c r="G13" s="21" t="e">
        <f t="shared" si="4"/>
        <v>#REF!</v>
      </c>
      <c r="H13" s="15"/>
      <c r="I13" s="21" t="e">
        <f t="shared" ref="I13:L13" si="5">SUM(I10:I12)</f>
        <v>#REF!</v>
      </c>
      <c r="J13" s="21" t="e">
        <f t="shared" si="5"/>
        <v>#REF!</v>
      </c>
      <c r="K13" s="22" t="e">
        <f t="shared" si="5"/>
        <v>#REF!</v>
      </c>
      <c r="L13" s="22" t="e">
        <f t="shared" si="5"/>
        <v>#REF!</v>
      </c>
      <c r="M13" s="10"/>
      <c r="N13" s="2"/>
      <c r="O13" s="2"/>
      <c r="P13" s="2"/>
      <c r="Q13" s="2"/>
    </row>
    <row r="14" spans="1:17" ht="12.75" customHeight="1" x14ac:dyDescent="0.2">
      <c r="A14" s="2" t="s">
        <v>81</v>
      </c>
      <c r="B14" s="2"/>
      <c r="C14" s="15" t="e">
        <f t="shared" ref="C14:G14" si="6">C8-C13</f>
        <v>#REF!</v>
      </c>
      <c r="D14" s="15" t="e">
        <f t="shared" si="6"/>
        <v>#REF!</v>
      </c>
      <c r="E14" s="15" t="e">
        <f t="shared" si="6"/>
        <v>#REF!</v>
      </c>
      <c r="F14" s="15" t="e">
        <f t="shared" si="6"/>
        <v>#REF!</v>
      </c>
      <c r="G14" s="15" t="e">
        <f t="shared" si="6"/>
        <v>#REF!</v>
      </c>
      <c r="H14" s="23"/>
      <c r="I14" s="15" t="e">
        <f t="shared" ref="I14:L14" si="7">I8-I13</f>
        <v>#REF!</v>
      </c>
      <c r="J14" s="15" t="e">
        <f t="shared" si="7"/>
        <v>#REF!</v>
      </c>
      <c r="K14" s="16" t="e">
        <f t="shared" si="7"/>
        <v>#REF!</v>
      </c>
      <c r="L14" s="16" t="e">
        <f t="shared" si="7"/>
        <v>#REF!</v>
      </c>
      <c r="M14" s="10"/>
      <c r="N14" s="10"/>
      <c r="O14" s="10"/>
      <c r="P14" s="2"/>
      <c r="Q14" s="2"/>
    </row>
    <row r="15" spans="1:17" ht="12.75" customHeight="1" x14ac:dyDescent="0.2">
      <c r="A15" s="2" t="s">
        <v>82</v>
      </c>
      <c r="B15" s="2"/>
      <c r="C15" s="15" t="e">
        <f>'GAAP P&amp;L'!#REF!</f>
        <v>#REF!</v>
      </c>
      <c r="D15" s="15" t="e">
        <f>'GAAP P&amp;L'!#REF!</f>
        <v>#REF!</v>
      </c>
      <c r="E15" s="15" t="e">
        <f>'GAAP P&amp;L'!#REF!</f>
        <v>#REF!</v>
      </c>
      <c r="F15" s="15" t="e">
        <f>'GAAP P&amp;L'!#REF!</f>
        <v>#REF!</v>
      </c>
      <c r="G15" s="13" t="e">
        <f t="shared" ref="G15:G17" si="8">SUM(C15:F15)</f>
        <v>#REF!</v>
      </c>
      <c r="H15" s="15"/>
      <c r="I15" s="15" t="e">
        <f>'GAAP P&amp;L'!#REF!</f>
        <v>#REF!</v>
      </c>
      <c r="J15" s="15" t="e">
        <f>'GAAP P&amp;L'!#REF!</f>
        <v>#REF!</v>
      </c>
      <c r="K15" s="16" t="e">
        <f>'GAAP P&amp;L'!#REF!</f>
        <v>#REF!</v>
      </c>
      <c r="L15" s="16" t="e">
        <f>'GAAP P&amp;L'!#REF!</f>
        <v>#REF!</v>
      </c>
      <c r="M15" s="10"/>
      <c r="N15" s="2"/>
      <c r="O15" s="2"/>
      <c r="P15" s="2"/>
      <c r="Q15" s="2"/>
    </row>
    <row r="16" spans="1:17" ht="12.75" customHeight="1" x14ac:dyDescent="0.2">
      <c r="A16" s="2" t="s">
        <v>83</v>
      </c>
      <c r="B16" s="2"/>
      <c r="C16" s="15" t="e">
        <f>'GAAP P&amp;L'!#REF!</f>
        <v>#REF!</v>
      </c>
      <c r="D16" s="15" t="e">
        <f>'GAAP P&amp;L'!#REF!</f>
        <v>#REF!</v>
      </c>
      <c r="E16" s="15" t="e">
        <f>'GAAP P&amp;L'!#REF!</f>
        <v>#REF!</v>
      </c>
      <c r="F16" s="15" t="e">
        <f>'GAAP P&amp;L'!#REF!+F39+F40</f>
        <v>#REF!</v>
      </c>
      <c r="G16" s="13" t="e">
        <f t="shared" si="8"/>
        <v>#REF!</v>
      </c>
      <c r="H16" s="15"/>
      <c r="I16" s="15" t="e">
        <f>'GAAP P&amp;L'!#REF!+'GAAP P&amp;L'!#REF!+'GAAP P&amp;L'!#REF!</f>
        <v>#REF!</v>
      </c>
      <c r="J16" s="15">
        <v>-7</v>
      </c>
      <c r="K16" s="16" t="e">
        <f>'GAAP P&amp;L'!#REF!+'GAAP P&amp;L'!#REF!+'GAAP P&amp;L'!#REF!</f>
        <v>#REF!</v>
      </c>
      <c r="L16" s="16" t="e">
        <f>'GAAP P&amp;L'!#REF!+L39+L40</f>
        <v>#REF!</v>
      </c>
      <c r="M16" s="10"/>
      <c r="N16" s="2"/>
      <c r="O16" s="2"/>
      <c r="P16" s="2"/>
      <c r="Q16" s="2"/>
    </row>
    <row r="17" spans="1:17" ht="12.75" customHeight="1" x14ac:dyDescent="0.2">
      <c r="A17" s="2" t="s">
        <v>84</v>
      </c>
      <c r="B17" s="2"/>
      <c r="C17" s="24" t="e">
        <f>'GAAP P&amp;L'!#REF!</f>
        <v>#REF!</v>
      </c>
      <c r="D17" s="24" t="e">
        <f>'GAAP P&amp;L'!#REF!</f>
        <v>#REF!</v>
      </c>
      <c r="E17" s="24" t="e">
        <f>'GAAP P&amp;L'!#REF!</f>
        <v>#REF!</v>
      </c>
      <c r="F17" s="24" t="e">
        <f>'GAAP P&amp;L'!#REF!</f>
        <v>#REF!</v>
      </c>
      <c r="G17" s="12" t="e">
        <f t="shared" si="8"/>
        <v>#REF!</v>
      </c>
      <c r="H17" s="13"/>
      <c r="I17" s="24" t="e">
        <f>'GAAP P&amp;L'!#REF!</f>
        <v>#REF!</v>
      </c>
      <c r="J17" s="24" t="e">
        <f>'GAAP P&amp;L'!#REF!</f>
        <v>#REF!</v>
      </c>
      <c r="K17" s="25" t="e">
        <f>'GAAP P&amp;L'!#REF!</f>
        <v>#REF!</v>
      </c>
      <c r="L17" s="25" t="e">
        <f>'GAAP P&amp;L'!#REF!</f>
        <v>#REF!</v>
      </c>
      <c r="M17" s="10"/>
      <c r="N17" s="2"/>
      <c r="O17" s="2"/>
      <c r="P17" s="2"/>
      <c r="Q17" s="2"/>
    </row>
    <row r="18" spans="1:17" ht="12.75" customHeight="1" x14ac:dyDescent="0.2">
      <c r="A18" s="2" t="s">
        <v>85</v>
      </c>
      <c r="B18" s="2"/>
      <c r="C18" s="15" t="e">
        <f t="shared" ref="C18:G18" si="9">SUM(C14:C17)</f>
        <v>#REF!</v>
      </c>
      <c r="D18" s="15" t="e">
        <f t="shared" si="9"/>
        <v>#REF!</v>
      </c>
      <c r="E18" s="15" t="e">
        <f t="shared" si="9"/>
        <v>#REF!</v>
      </c>
      <c r="F18" s="15" t="e">
        <f t="shared" si="9"/>
        <v>#REF!</v>
      </c>
      <c r="G18" s="15" t="e">
        <f t="shared" si="9"/>
        <v>#REF!</v>
      </c>
      <c r="H18" s="15"/>
      <c r="I18" s="15" t="e">
        <f t="shared" ref="I18:L18" si="10">SUM(I14:I17)</f>
        <v>#REF!</v>
      </c>
      <c r="J18" s="15" t="e">
        <f t="shared" si="10"/>
        <v>#REF!</v>
      </c>
      <c r="K18" s="16" t="e">
        <f t="shared" si="10"/>
        <v>#REF!</v>
      </c>
      <c r="L18" s="16" t="e">
        <f t="shared" si="10"/>
        <v>#REF!</v>
      </c>
      <c r="M18" s="10"/>
      <c r="N18" s="2"/>
      <c r="O18" s="2"/>
      <c r="P18" s="2"/>
      <c r="Q18" s="2"/>
    </row>
    <row r="19" spans="1:17" ht="12.75" customHeight="1" x14ac:dyDescent="0.2">
      <c r="A19" s="2" t="s">
        <v>22</v>
      </c>
      <c r="B19" s="2"/>
      <c r="C19" s="24" t="e">
        <f>'GAAP P&amp;L'!#REF!</f>
        <v>#REF!</v>
      </c>
      <c r="D19" s="24" t="e">
        <f>'GAAP P&amp;L'!#REF!</f>
        <v>#REF!</v>
      </c>
      <c r="E19" s="24" t="e">
        <f>'GAAP P&amp;L'!#REF!</f>
        <v>#REF!</v>
      </c>
      <c r="F19" s="24" t="e">
        <f>'GAAP P&amp;L'!#REF!</f>
        <v>#REF!</v>
      </c>
      <c r="G19" s="12">
        <v>245</v>
      </c>
      <c r="H19" s="13"/>
      <c r="I19" s="24" t="e">
        <f>'GAAP P&amp;L'!#REF!</f>
        <v>#REF!</v>
      </c>
      <c r="J19" s="24" t="e">
        <f>'GAAP P&amp;L'!#REF!</f>
        <v>#REF!</v>
      </c>
      <c r="K19" s="25" t="e">
        <f>'GAAP P&amp;L'!#REF!</f>
        <v>#REF!</v>
      </c>
      <c r="L19" s="25" t="e">
        <f>'GAAP P&amp;L'!#REF!</f>
        <v>#REF!</v>
      </c>
      <c r="M19" s="10"/>
      <c r="N19" s="2"/>
      <c r="O19" s="2"/>
      <c r="P19" s="2"/>
      <c r="Q19" s="2"/>
    </row>
    <row r="20" spans="1:17" ht="12.75" customHeight="1" x14ac:dyDescent="0.2">
      <c r="A20" s="2" t="s">
        <v>86</v>
      </c>
      <c r="B20" s="2"/>
      <c r="C20" s="26" t="e">
        <f t="shared" ref="C20:G20" si="11">C18-C19</f>
        <v>#REF!</v>
      </c>
      <c r="D20" s="26" t="e">
        <f t="shared" si="11"/>
        <v>#REF!</v>
      </c>
      <c r="E20" s="26" t="e">
        <f t="shared" si="11"/>
        <v>#REF!</v>
      </c>
      <c r="F20" s="26" t="e">
        <f t="shared" si="11"/>
        <v>#REF!</v>
      </c>
      <c r="G20" s="26" t="e">
        <f t="shared" si="11"/>
        <v>#REF!</v>
      </c>
      <c r="H20" s="16"/>
      <c r="I20" s="26" t="e">
        <f t="shared" ref="I20:L20" si="12">I18-I19</f>
        <v>#REF!</v>
      </c>
      <c r="J20" s="26" t="e">
        <f t="shared" si="12"/>
        <v>#REF!</v>
      </c>
      <c r="K20" s="26" t="e">
        <f t="shared" si="12"/>
        <v>#REF!</v>
      </c>
      <c r="L20" s="26" t="e">
        <f t="shared" si="12"/>
        <v>#REF!</v>
      </c>
      <c r="M20" s="10"/>
      <c r="N20" s="27"/>
      <c r="O20" s="2"/>
      <c r="P20" s="2"/>
      <c r="Q20" s="2"/>
    </row>
    <row r="21" spans="1:17" ht="12.75" customHeight="1" x14ac:dyDescent="0.2">
      <c r="A21" s="2"/>
      <c r="B21" s="2"/>
      <c r="C21" s="6"/>
      <c r="D21" s="10"/>
      <c r="E21" s="6"/>
      <c r="F21" s="6"/>
      <c r="G21" s="6"/>
      <c r="H21" s="6"/>
      <c r="I21" s="2"/>
      <c r="J21" s="2"/>
      <c r="K21" s="18"/>
      <c r="L21" s="18"/>
      <c r="M21" s="2"/>
      <c r="N21" s="2"/>
      <c r="O21" s="2"/>
      <c r="P21" s="2"/>
      <c r="Q21" s="2"/>
    </row>
    <row r="22" spans="1:17" ht="12.75" customHeight="1" x14ac:dyDescent="0.2">
      <c r="A22" s="2" t="s">
        <v>87</v>
      </c>
      <c r="B22" s="2"/>
      <c r="C22" s="6"/>
      <c r="D22" s="6"/>
      <c r="E22" s="6"/>
      <c r="F22" s="6"/>
      <c r="G22" s="2"/>
      <c r="H22" s="2"/>
      <c r="I22" s="6"/>
      <c r="J22" s="6"/>
      <c r="K22" s="17"/>
      <c r="L22" s="17"/>
      <c r="M22" s="2"/>
      <c r="N22" s="2"/>
      <c r="O22" s="2"/>
      <c r="P22" s="2"/>
      <c r="Q22" s="2"/>
    </row>
    <row r="23" spans="1:17" ht="12.75" customHeight="1" x14ac:dyDescent="0.2">
      <c r="A23" s="2" t="s">
        <v>88</v>
      </c>
      <c r="B23" s="2"/>
      <c r="C23" s="28" t="e">
        <f>'GAAP P&amp;L'!#REF!</f>
        <v>#REF!</v>
      </c>
      <c r="D23" s="28" t="e">
        <f>'GAAP P&amp;L'!#REF!</f>
        <v>#REF!</v>
      </c>
      <c r="E23" s="28" t="e">
        <f>'GAAP P&amp;L'!#REF!</f>
        <v>#REF!</v>
      </c>
      <c r="F23" s="28" t="e">
        <f>'GAAP P&amp;L'!#REF!</f>
        <v>#REF!</v>
      </c>
      <c r="G23" s="28" t="e">
        <f t="shared" ref="G23:G26" si="13">SUM(C23:F23)</f>
        <v>#REF!</v>
      </c>
      <c r="H23" s="15"/>
      <c r="I23" s="28" t="e">
        <f>'GAAP P&amp;L'!#REF!</f>
        <v>#REF!</v>
      </c>
      <c r="J23" s="28" t="e">
        <f>'GAAP P&amp;L'!#REF!</f>
        <v>#REF!</v>
      </c>
      <c r="K23" s="28" t="e">
        <f>'GAAP P&amp;L'!#REF!</f>
        <v>#REF!</v>
      </c>
      <c r="L23" s="28" t="e">
        <f>'GAAP P&amp;L'!#REF!</f>
        <v>#REF!</v>
      </c>
      <c r="M23" s="2"/>
      <c r="N23" s="2"/>
      <c r="O23" s="2"/>
      <c r="P23" s="2"/>
      <c r="Q23" s="2"/>
    </row>
    <row r="24" spans="1:17" ht="12.75" customHeight="1" x14ac:dyDescent="0.2">
      <c r="A24" s="2" t="s">
        <v>89</v>
      </c>
      <c r="B24" s="2"/>
      <c r="C24" s="15" t="e">
        <f>'GAAP P&amp;L'!#REF!</f>
        <v>#REF!</v>
      </c>
      <c r="D24" s="15" t="e">
        <f>'GAAP P&amp;L'!#REF!</f>
        <v>#REF!</v>
      </c>
      <c r="E24" s="15" t="e">
        <f>'GAAP P&amp;L'!#REF!</f>
        <v>#REF!</v>
      </c>
      <c r="F24" s="15" t="e">
        <f>'GAAP P&amp;L'!#REF!</f>
        <v>#REF!</v>
      </c>
      <c r="G24" s="13" t="e">
        <f t="shared" si="13"/>
        <v>#REF!</v>
      </c>
      <c r="H24" s="2"/>
      <c r="I24" s="15" t="e">
        <f>'GAAP P&amp;L'!#REF!</f>
        <v>#REF!</v>
      </c>
      <c r="J24" s="15" t="e">
        <f>'GAAP P&amp;L'!#REF!</f>
        <v>#REF!</v>
      </c>
      <c r="K24" s="16" t="e">
        <f>'GAAP P&amp;L'!#REF!</f>
        <v>#REF!</v>
      </c>
      <c r="L24" s="16" t="e">
        <f>'GAAP P&amp;L'!#REF!</f>
        <v>#REF!</v>
      </c>
      <c r="M24" s="2"/>
      <c r="N24" s="2"/>
      <c r="O24" s="2"/>
      <c r="P24" s="2"/>
      <c r="Q24" s="2"/>
    </row>
    <row r="25" spans="1:17" ht="12.75" customHeight="1" x14ac:dyDescent="0.2">
      <c r="A25" s="2" t="s">
        <v>90</v>
      </c>
      <c r="B25" s="2"/>
      <c r="C25" s="15" t="e">
        <f>'GAAP P&amp;L'!#REF!</f>
        <v>#REF!</v>
      </c>
      <c r="D25" s="15" t="e">
        <f>'GAAP P&amp;L'!#REF!</f>
        <v>#REF!</v>
      </c>
      <c r="E25" s="15" t="e">
        <f>'GAAP P&amp;L'!#REF!</f>
        <v>#REF!</v>
      </c>
      <c r="F25" s="15" t="e">
        <f>'GAAP P&amp;L'!#REF!</f>
        <v>#REF!</v>
      </c>
      <c r="G25" s="13" t="e">
        <f t="shared" si="13"/>
        <v>#REF!</v>
      </c>
      <c r="H25" s="2"/>
      <c r="I25" s="15" t="e">
        <f>'GAAP P&amp;L'!#REF!</f>
        <v>#REF!</v>
      </c>
      <c r="J25" s="15" t="e">
        <f>'GAAP P&amp;L'!#REF!</f>
        <v>#REF!</v>
      </c>
      <c r="K25" s="16" t="e">
        <f>'GAAP P&amp;L'!#REF!</f>
        <v>#REF!</v>
      </c>
      <c r="L25" s="15" t="e">
        <f>'GAAP P&amp;L'!#REF!</f>
        <v>#REF!</v>
      </c>
      <c r="M25" s="2"/>
      <c r="N25" s="2"/>
      <c r="O25" s="2"/>
      <c r="P25" s="2"/>
      <c r="Q25" s="2"/>
    </row>
    <row r="26" spans="1:17" ht="12.75" customHeight="1" x14ac:dyDescent="0.2">
      <c r="A26" s="2" t="s">
        <v>91</v>
      </c>
      <c r="B26" s="2"/>
      <c r="C26" s="24" t="e">
        <f>'GAAP P&amp;L'!#REF!</f>
        <v>#REF!</v>
      </c>
      <c r="D26" s="24" t="e">
        <f>'GAAP P&amp;L'!#REF!</f>
        <v>#REF!</v>
      </c>
      <c r="E26" s="24" t="e">
        <f>'GAAP P&amp;L'!#REF!</f>
        <v>#REF!</v>
      </c>
      <c r="F26" s="24" t="e">
        <f>'GAAP P&amp;L'!#REF!</f>
        <v>#REF!</v>
      </c>
      <c r="G26" s="12" t="e">
        <f t="shared" si="13"/>
        <v>#REF!</v>
      </c>
      <c r="H26" s="2"/>
      <c r="I26" s="24" t="e">
        <f>'GAAP P&amp;L'!#REF!</f>
        <v>#REF!</v>
      </c>
      <c r="J26" s="24" t="e">
        <f>'GAAP P&amp;L'!#REF!</f>
        <v>#REF!</v>
      </c>
      <c r="K26" s="25" t="e">
        <f>'GAAP P&amp;L'!#REF!</f>
        <v>#REF!</v>
      </c>
      <c r="L26" s="24" t="e">
        <f>'GAAP P&amp;L'!#REF!</f>
        <v>#REF!</v>
      </c>
      <c r="M26" s="2"/>
      <c r="N26" s="2"/>
      <c r="O26" s="2"/>
      <c r="P26" s="2"/>
      <c r="Q26" s="2"/>
    </row>
    <row r="27" spans="1:17" ht="6" customHeight="1" x14ac:dyDescent="0.2">
      <c r="A27" s="2"/>
      <c r="B27" s="2"/>
      <c r="C27" s="15"/>
      <c r="D27" s="15"/>
      <c r="E27" s="15"/>
      <c r="F27" s="15"/>
      <c r="G27" s="2"/>
      <c r="H27" s="2"/>
      <c r="I27" s="15"/>
      <c r="J27" s="15"/>
      <c r="K27" s="15"/>
      <c r="L27" s="15"/>
      <c r="M27" s="2"/>
      <c r="N27" s="2"/>
      <c r="O27" s="2"/>
      <c r="P27" s="2"/>
      <c r="Q27" s="2"/>
    </row>
    <row r="28" spans="1:17" ht="12.75" customHeight="1" x14ac:dyDescent="0.2">
      <c r="A28" s="2" t="s">
        <v>92</v>
      </c>
      <c r="B28" s="2"/>
      <c r="C28" s="29" t="e">
        <f t="shared" ref="C28:F28" si="14">SUM(C23:C26)</f>
        <v>#REF!</v>
      </c>
      <c r="D28" s="29" t="e">
        <f t="shared" si="14"/>
        <v>#REF!</v>
      </c>
      <c r="E28" s="29" t="e">
        <f t="shared" si="14"/>
        <v>#REF!</v>
      </c>
      <c r="F28" s="29" t="e">
        <f t="shared" si="14"/>
        <v>#REF!</v>
      </c>
      <c r="G28" s="29" t="e">
        <f>SUM(C28:F28)</f>
        <v>#REF!</v>
      </c>
      <c r="H28" s="15"/>
      <c r="I28" s="29" t="e">
        <f t="shared" ref="I28:L28" si="15">SUM(I23:I26)</f>
        <v>#REF!</v>
      </c>
      <c r="J28" s="29" t="e">
        <f t="shared" si="15"/>
        <v>#REF!</v>
      </c>
      <c r="K28" s="29" t="e">
        <f t="shared" si="15"/>
        <v>#REF!</v>
      </c>
      <c r="L28" s="29" t="e">
        <f t="shared" si="15"/>
        <v>#REF!</v>
      </c>
      <c r="M28" s="2"/>
      <c r="N28" s="2"/>
      <c r="O28" s="2"/>
      <c r="P28" s="2"/>
      <c r="Q28" s="2"/>
    </row>
    <row r="29" spans="1:17" ht="12.75" customHeight="1" x14ac:dyDescent="0.2">
      <c r="A29" s="2"/>
      <c r="B29" s="2"/>
      <c r="C29" s="6"/>
      <c r="D29" s="6"/>
      <c r="E29" s="6"/>
      <c r="F29" s="6"/>
      <c r="G29" s="2"/>
      <c r="H29" s="2"/>
      <c r="I29" s="6"/>
      <c r="J29" s="2"/>
      <c r="K29" s="2"/>
      <c r="L29" s="2"/>
      <c r="M29" s="2"/>
      <c r="N29" s="2"/>
      <c r="O29" s="2"/>
      <c r="P29" s="2"/>
      <c r="Q29" s="2"/>
    </row>
    <row r="30" spans="1:17" ht="12.75" customHeight="1" x14ac:dyDescent="0.2">
      <c r="A30" s="30" t="s">
        <v>93</v>
      </c>
      <c r="B30" s="2"/>
      <c r="C30" s="6"/>
      <c r="D30" s="6"/>
      <c r="E30" s="6"/>
      <c r="F30" s="6"/>
      <c r="G30" s="2"/>
      <c r="H30" s="2"/>
      <c r="I30" s="6"/>
      <c r="J30" s="2"/>
      <c r="K30" s="2"/>
      <c r="L30" s="2"/>
      <c r="M30" s="2"/>
      <c r="N30" s="2"/>
      <c r="O30" s="2"/>
      <c r="P30" s="2"/>
      <c r="Q30" s="2"/>
    </row>
    <row r="31" spans="1:17" ht="12.75" customHeight="1" x14ac:dyDescent="0.2">
      <c r="A31" s="2"/>
      <c r="B31" s="2"/>
      <c r="C31" s="6"/>
      <c r="D31" s="6"/>
      <c r="E31" s="6"/>
      <c r="F31" s="6"/>
      <c r="G31" s="2"/>
      <c r="H31" s="2"/>
      <c r="I31" s="6"/>
      <c r="J31" s="2"/>
      <c r="K31" s="2"/>
      <c r="L31" s="2"/>
      <c r="M31" s="2"/>
      <c r="N31" s="2"/>
      <c r="O31" s="2"/>
      <c r="P31" s="2"/>
      <c r="Q31" s="2"/>
    </row>
    <row r="32" spans="1:17" ht="12.75" customHeight="1" x14ac:dyDescent="0.2">
      <c r="A32" s="2" t="s">
        <v>94</v>
      </c>
      <c r="B32" s="2"/>
      <c r="C32" s="15" t="e">
        <f>'GAAP P&amp;L'!#REF!</f>
        <v>#REF!</v>
      </c>
      <c r="D32" s="15" t="e">
        <f>'GAAP P&amp;L'!#REF!</f>
        <v>#REF!</v>
      </c>
      <c r="E32" s="15" t="e">
        <f>'GAAP P&amp;L'!#REF!</f>
        <v>#REF!</v>
      </c>
      <c r="F32" s="15" t="e">
        <f>'GAAP P&amp;L'!#REF!</f>
        <v>#REF!</v>
      </c>
      <c r="G32" s="15" t="e">
        <f t="shared" ref="G32:G34" si="16">F32+E32+D32+C32</f>
        <v>#REF!</v>
      </c>
      <c r="H32" s="2"/>
      <c r="I32" s="15" t="e">
        <f>'GAAP P&amp;L'!#REF!</f>
        <v>#REF!</v>
      </c>
      <c r="J32" s="15">
        <v>-33584</v>
      </c>
      <c r="K32" s="15">
        <v>-61934</v>
      </c>
      <c r="L32" s="2"/>
      <c r="M32" s="2"/>
      <c r="N32" s="2"/>
      <c r="O32" s="2"/>
      <c r="P32" s="2"/>
      <c r="Q32" s="2"/>
    </row>
    <row r="33" spans="1:17" ht="12.75" customHeight="1" x14ac:dyDescent="0.2">
      <c r="A33" s="2" t="s">
        <v>95</v>
      </c>
      <c r="B33" s="2"/>
      <c r="C33" s="15">
        <v>0</v>
      </c>
      <c r="D33" s="15">
        <v>0</v>
      </c>
      <c r="E33" s="15">
        <v>0</v>
      </c>
      <c r="F33" s="15">
        <v>1912</v>
      </c>
      <c r="G33" s="15">
        <f t="shared" si="16"/>
        <v>1912</v>
      </c>
      <c r="H33" s="2"/>
      <c r="I33" s="15" t="e">
        <f>'GAAP P&amp;L'!#REF!</f>
        <v>#REF!</v>
      </c>
      <c r="J33" s="15">
        <v>1051</v>
      </c>
      <c r="K33" s="15">
        <v>15718</v>
      </c>
      <c r="L33" s="2"/>
      <c r="M33" s="2"/>
      <c r="N33" s="2"/>
      <c r="O33" s="2"/>
      <c r="P33" s="2"/>
      <c r="Q33" s="2"/>
    </row>
    <row r="34" spans="1:17" ht="12.75" customHeight="1" x14ac:dyDescent="0.2">
      <c r="A34" s="2" t="s">
        <v>96</v>
      </c>
      <c r="B34" s="2"/>
      <c r="C34" s="31" t="e">
        <f t="shared" ref="C34:F34" si="17">-C28</f>
        <v>#REF!</v>
      </c>
      <c r="D34" s="31" t="e">
        <f t="shared" si="17"/>
        <v>#REF!</v>
      </c>
      <c r="E34" s="31" t="e">
        <f t="shared" si="17"/>
        <v>#REF!</v>
      </c>
      <c r="F34" s="31" t="e">
        <f t="shared" si="17"/>
        <v>#REF!</v>
      </c>
      <c r="G34" s="31" t="e">
        <f t="shared" si="16"/>
        <v>#REF!</v>
      </c>
      <c r="H34" s="2"/>
      <c r="I34" s="31" t="e">
        <f>-I28</f>
        <v>#REF!</v>
      </c>
      <c r="J34" s="31">
        <v>5376</v>
      </c>
      <c r="K34" s="31">
        <v>8941</v>
      </c>
      <c r="L34" s="2"/>
      <c r="M34" s="2"/>
      <c r="N34" s="2"/>
      <c r="O34" s="2"/>
      <c r="P34" s="2"/>
      <c r="Q34" s="2"/>
    </row>
    <row r="35" spans="1:17" ht="12.75" customHeight="1" x14ac:dyDescent="0.2">
      <c r="A35" s="2" t="s">
        <v>97</v>
      </c>
      <c r="B35" s="2"/>
      <c r="C35" s="21" t="e">
        <f t="shared" ref="C35:G35" si="18">C32+C34+C33</f>
        <v>#REF!</v>
      </c>
      <c r="D35" s="21" t="e">
        <f t="shared" si="18"/>
        <v>#REF!</v>
      </c>
      <c r="E35" s="21" t="e">
        <f t="shared" si="18"/>
        <v>#REF!</v>
      </c>
      <c r="F35" s="21" t="e">
        <f t="shared" si="18"/>
        <v>#REF!</v>
      </c>
      <c r="G35" s="21" t="e">
        <f t="shared" si="18"/>
        <v>#REF!</v>
      </c>
      <c r="H35" s="2"/>
      <c r="I35" s="21" t="e">
        <f>I32+I34+I33</f>
        <v>#REF!</v>
      </c>
      <c r="J35" s="21">
        <v>-27157</v>
      </c>
      <c r="K35" s="21">
        <v>-37275</v>
      </c>
      <c r="L35" s="2"/>
      <c r="M35" s="2"/>
      <c r="N35" s="2"/>
      <c r="O35" s="2"/>
      <c r="P35" s="2"/>
      <c r="Q35" s="2"/>
    </row>
    <row r="36" spans="1:17" ht="12.75" customHeight="1" x14ac:dyDescent="0.2">
      <c r="A36" s="2"/>
      <c r="B36" s="2"/>
      <c r="C36" s="6"/>
      <c r="D36" s="6"/>
      <c r="E36" s="6"/>
      <c r="F36" s="6"/>
      <c r="G36" s="2"/>
      <c r="H36" s="2"/>
      <c r="I36" s="6"/>
      <c r="J36" s="2"/>
      <c r="K36" s="2"/>
      <c r="L36" s="2"/>
      <c r="M36" s="2"/>
      <c r="N36" s="2"/>
      <c r="O36" s="2"/>
      <c r="P36" s="2"/>
      <c r="Q36" s="2"/>
    </row>
    <row r="37" spans="1:17" ht="12.75" customHeight="1" x14ac:dyDescent="0.2">
      <c r="A37" s="2" t="s">
        <v>98</v>
      </c>
      <c r="B37" s="2"/>
      <c r="C37" s="31" t="e">
        <f>'GAAP P&amp;L'!#REF!</f>
        <v>#REF!</v>
      </c>
      <c r="D37" s="31" t="e">
        <f>'GAAP P&amp;L'!#REF!</f>
        <v>#REF!</v>
      </c>
      <c r="E37" s="31" t="e">
        <f>'GAAP P&amp;L'!#REF!</f>
        <v>#REF!</v>
      </c>
      <c r="F37" s="31" t="e">
        <f>'GAAP P&amp;L'!#REF!</f>
        <v>#REF!</v>
      </c>
      <c r="G37" s="31" t="e">
        <f t="shared" ref="G37:G41" si="19">F37+E37+D37+C37</f>
        <v>#REF!</v>
      </c>
      <c r="H37" s="2"/>
      <c r="I37" s="31" t="e">
        <f>'GAAP P&amp;L'!#REF!</f>
        <v>#REF!</v>
      </c>
      <c r="J37" s="31">
        <v>-41066</v>
      </c>
      <c r="K37" s="31">
        <v>-73289</v>
      </c>
      <c r="L37" s="2"/>
      <c r="M37" s="2"/>
      <c r="N37" s="2"/>
      <c r="O37" s="2"/>
      <c r="P37" s="2"/>
      <c r="Q37" s="2"/>
    </row>
    <row r="38" spans="1:17" ht="12.75" customHeight="1" x14ac:dyDescent="0.2">
      <c r="A38" s="2" t="s">
        <v>96</v>
      </c>
      <c r="B38" s="2"/>
      <c r="C38" s="31" t="e">
        <f t="shared" ref="C38:F38" si="20">-C28</f>
        <v>#REF!</v>
      </c>
      <c r="D38" s="31" t="e">
        <f t="shared" si="20"/>
        <v>#REF!</v>
      </c>
      <c r="E38" s="31" t="e">
        <f t="shared" si="20"/>
        <v>#REF!</v>
      </c>
      <c r="F38" s="31" t="e">
        <f t="shared" si="20"/>
        <v>#REF!</v>
      </c>
      <c r="G38" s="31" t="e">
        <f t="shared" si="19"/>
        <v>#REF!</v>
      </c>
      <c r="H38" s="2"/>
      <c r="I38" s="31" t="e">
        <f>-I28</f>
        <v>#REF!</v>
      </c>
      <c r="J38" s="31">
        <v>5376</v>
      </c>
      <c r="K38" s="31">
        <v>8941</v>
      </c>
      <c r="L38" s="2"/>
      <c r="M38" s="2"/>
      <c r="N38" s="2"/>
      <c r="O38" s="2"/>
      <c r="P38" s="2"/>
      <c r="Q38" s="2"/>
    </row>
    <row r="39" spans="1:17" ht="12.75" customHeight="1" x14ac:dyDescent="0.2">
      <c r="A39" s="2" t="s">
        <v>99</v>
      </c>
      <c r="B39" s="2"/>
      <c r="C39" s="6"/>
      <c r="D39" s="6"/>
      <c r="E39" s="6"/>
      <c r="F39" s="15">
        <v>49</v>
      </c>
      <c r="G39" s="15">
        <f t="shared" si="19"/>
        <v>49</v>
      </c>
      <c r="H39" s="2"/>
      <c r="I39" s="15" t="e">
        <f>'GAAP P&amp;L'!#REF!</f>
        <v>#REF!</v>
      </c>
      <c r="J39" s="15">
        <v>5207</v>
      </c>
      <c r="K39" s="15">
        <v>6346</v>
      </c>
      <c r="L39" s="2"/>
      <c r="M39" s="2"/>
      <c r="N39" s="2"/>
      <c r="O39" s="2"/>
      <c r="P39" s="2"/>
      <c r="Q39" s="2"/>
    </row>
    <row r="40" spans="1:17" ht="12.75" customHeight="1" x14ac:dyDescent="0.2">
      <c r="A40" s="2" t="s">
        <v>100</v>
      </c>
      <c r="B40" s="2"/>
      <c r="C40" s="6"/>
      <c r="D40" s="6"/>
      <c r="E40" s="6"/>
      <c r="F40" s="15">
        <v>29</v>
      </c>
      <c r="G40" s="15">
        <f t="shared" si="19"/>
        <v>29</v>
      </c>
      <c r="H40" s="2"/>
      <c r="I40" s="15" t="e">
        <f>'GAAP P&amp;L'!#REF!</f>
        <v>#REF!</v>
      </c>
      <c r="J40" s="15">
        <v>3150</v>
      </c>
      <c r="K40" s="15">
        <v>3970</v>
      </c>
      <c r="L40" s="2"/>
      <c r="M40" s="2"/>
      <c r="N40" s="2"/>
      <c r="O40" s="2"/>
      <c r="P40" s="2"/>
      <c r="Q40" s="2"/>
    </row>
    <row r="41" spans="1:17" ht="12.75" customHeight="1" x14ac:dyDescent="0.2">
      <c r="A41" s="2" t="s">
        <v>95</v>
      </c>
      <c r="B41" s="2"/>
      <c r="C41" s="15" t="e">
        <f t="shared" ref="C41:E41" si="21">-C16</f>
        <v>#REF!</v>
      </c>
      <c r="D41" s="15" t="e">
        <f t="shared" si="21"/>
        <v>#REF!</v>
      </c>
      <c r="E41" s="15" t="e">
        <f t="shared" si="21"/>
        <v>#REF!</v>
      </c>
      <c r="F41" s="15">
        <f>F33</f>
        <v>1912</v>
      </c>
      <c r="G41" s="15" t="e">
        <f t="shared" si="19"/>
        <v>#REF!</v>
      </c>
      <c r="H41" s="2"/>
      <c r="I41" s="15" t="e">
        <f>I33</f>
        <v>#REF!</v>
      </c>
      <c r="J41" s="15">
        <v>1051</v>
      </c>
      <c r="K41" s="15">
        <v>15718</v>
      </c>
      <c r="L41" s="2"/>
      <c r="M41" s="2"/>
      <c r="N41" s="2"/>
      <c r="O41" s="2"/>
      <c r="P41" s="2"/>
      <c r="Q41" s="2"/>
    </row>
    <row r="42" spans="1:17" ht="12.75" customHeight="1" x14ac:dyDescent="0.2">
      <c r="A42" s="2" t="s">
        <v>101</v>
      </c>
      <c r="B42" s="2"/>
      <c r="C42" s="21" t="e">
        <f t="shared" ref="C42:G42" si="22">C41+C40+C39+C38+C37</f>
        <v>#REF!</v>
      </c>
      <c r="D42" s="21" t="e">
        <f t="shared" si="22"/>
        <v>#REF!</v>
      </c>
      <c r="E42" s="21" t="e">
        <f t="shared" si="22"/>
        <v>#REF!</v>
      </c>
      <c r="F42" s="21" t="e">
        <f t="shared" si="22"/>
        <v>#REF!</v>
      </c>
      <c r="G42" s="21" t="e">
        <f t="shared" si="22"/>
        <v>#REF!</v>
      </c>
      <c r="H42" s="2"/>
      <c r="I42" s="21" t="e">
        <f>I41+I40+I39+I38+I37</f>
        <v>#REF!</v>
      </c>
      <c r="J42" s="21">
        <v>-26282</v>
      </c>
      <c r="K42" s="21">
        <v>-38314</v>
      </c>
      <c r="L42" s="2"/>
      <c r="M42" s="2"/>
      <c r="N42" s="2"/>
      <c r="O42" s="2"/>
      <c r="P42" s="2"/>
      <c r="Q42" s="2"/>
    </row>
    <row r="43" spans="1:17" ht="12.75" customHeight="1" x14ac:dyDescent="0.2">
      <c r="A43" s="2"/>
      <c r="B43" s="2"/>
      <c r="C43" s="17"/>
      <c r="D43" s="17"/>
      <c r="E43" s="17"/>
      <c r="F43" s="17"/>
      <c r="G43" s="18"/>
      <c r="H43" s="18"/>
      <c r="I43" s="17"/>
      <c r="J43" s="18"/>
      <c r="K43" s="18"/>
      <c r="L43" s="18"/>
      <c r="M43" s="2"/>
      <c r="N43" s="2"/>
      <c r="O43" s="2"/>
      <c r="P43" s="2"/>
      <c r="Q43" s="2"/>
    </row>
    <row r="44" spans="1:17" ht="12.75" customHeight="1" x14ac:dyDescent="0.2">
      <c r="A44" s="2"/>
      <c r="B44" s="2"/>
      <c r="C44" s="6"/>
      <c r="D44" s="6"/>
      <c r="E44" s="6"/>
      <c r="F44" s="6"/>
      <c r="G44" s="2"/>
      <c r="H44" s="2"/>
      <c r="I44" s="6"/>
      <c r="J44" s="2"/>
      <c r="K44" s="2"/>
      <c r="L44" s="2"/>
      <c r="M44" s="2"/>
      <c r="N44" s="2"/>
      <c r="O44" s="2"/>
      <c r="P44" s="2"/>
      <c r="Q44" s="2"/>
    </row>
    <row r="45" spans="1:17" ht="12.75" customHeight="1" x14ac:dyDescent="0.2">
      <c r="A45" s="2" t="s">
        <v>102</v>
      </c>
      <c r="B45" s="2"/>
      <c r="C45" s="15" t="e">
        <f t="shared" ref="C45:G45" si="23">C15+C17+-C19</f>
        <v>#REF!</v>
      </c>
      <c r="D45" s="15" t="e">
        <f t="shared" si="23"/>
        <v>#REF!</v>
      </c>
      <c r="E45" s="15" t="e">
        <f t="shared" si="23"/>
        <v>#REF!</v>
      </c>
      <c r="F45" s="15" t="e">
        <f t="shared" si="23"/>
        <v>#REF!</v>
      </c>
      <c r="G45" s="15" t="e">
        <f t="shared" si="23"/>
        <v>#REF!</v>
      </c>
      <c r="H45" s="2"/>
      <c r="I45" s="15" t="e">
        <f t="shared" ref="I45:K45" si="24">I15+I17+-I19</f>
        <v>#REF!</v>
      </c>
      <c r="J45" s="15" t="e">
        <f t="shared" si="24"/>
        <v>#REF!</v>
      </c>
      <c r="K45" s="15" t="e">
        <f t="shared" si="24"/>
        <v>#REF!</v>
      </c>
      <c r="L45" s="2"/>
      <c r="M45" s="2"/>
      <c r="N45" s="2"/>
      <c r="O45" s="2"/>
      <c r="P45" s="2"/>
      <c r="Q45" s="2"/>
    </row>
    <row r="46" spans="1:17" ht="12.75" customHeight="1" x14ac:dyDescent="0.2">
      <c r="A46" s="2"/>
      <c r="B46" s="2"/>
      <c r="C46" s="6"/>
      <c r="D46" s="6"/>
      <c r="E46" s="6"/>
      <c r="F46" s="6"/>
      <c r="G46" s="2"/>
      <c r="H46" s="2"/>
      <c r="I46" s="2"/>
      <c r="J46" s="2"/>
      <c r="K46" s="2"/>
      <c r="L46" s="2"/>
      <c r="M46" s="2"/>
      <c r="N46" s="2"/>
      <c r="O46" s="2"/>
      <c r="P46" s="2"/>
      <c r="Q46" s="2"/>
    </row>
    <row r="47" spans="1:17" ht="12.75" customHeight="1" x14ac:dyDescent="0.2">
      <c r="A47" s="2" t="s">
        <v>103</v>
      </c>
      <c r="B47" s="2"/>
      <c r="C47" s="32">
        <f>ROUND(67782249/1000,0)</f>
        <v>67782</v>
      </c>
      <c r="D47" s="32">
        <f>ROUND(68597926/1000,0)</f>
        <v>68598</v>
      </c>
      <c r="E47" s="32">
        <f>ROUND(70735999/1000,0)</f>
        <v>70736</v>
      </c>
      <c r="F47" s="32">
        <f>ROUND(74138822/1000,0)</f>
        <v>74139</v>
      </c>
      <c r="G47" s="32">
        <f>ROUND(70334556/1000,0)</f>
        <v>70335</v>
      </c>
      <c r="H47" s="6"/>
      <c r="I47" s="32">
        <v>75641</v>
      </c>
      <c r="J47" s="32">
        <v>76381</v>
      </c>
      <c r="K47" s="32">
        <v>113264</v>
      </c>
      <c r="L47" s="2"/>
      <c r="M47" s="2"/>
      <c r="N47" s="2"/>
      <c r="O47" s="2"/>
      <c r="P47" s="2"/>
      <c r="Q47" s="2"/>
    </row>
    <row r="48" spans="1:17" ht="12.75" customHeight="1" x14ac:dyDescent="0.2">
      <c r="A48" s="2" t="s">
        <v>25</v>
      </c>
      <c r="B48" s="2"/>
      <c r="C48" s="33" t="e">
        <f t="shared" ref="C48:G48" si="25">C37/C47</f>
        <v>#REF!</v>
      </c>
      <c r="D48" s="33" t="e">
        <f t="shared" si="25"/>
        <v>#REF!</v>
      </c>
      <c r="E48" s="33" t="e">
        <f t="shared" si="25"/>
        <v>#REF!</v>
      </c>
      <c r="F48" s="33" t="e">
        <f t="shared" si="25"/>
        <v>#REF!</v>
      </c>
      <c r="G48" s="33" t="e">
        <f t="shared" si="25"/>
        <v>#REF!</v>
      </c>
      <c r="H48" s="6"/>
      <c r="I48" s="33" t="e">
        <f>'GAAP P&amp;L'!#REF!</f>
        <v>#REF!</v>
      </c>
      <c r="J48" s="33" t="e">
        <f>'GAAP P&amp;L'!#REF!</f>
        <v>#REF!</v>
      </c>
      <c r="K48" s="33" t="e">
        <f>'GAAP P&amp;L'!#REF!</f>
        <v>#REF!</v>
      </c>
      <c r="L48" s="2"/>
      <c r="M48" s="2"/>
      <c r="N48" s="2"/>
      <c r="O48" s="2"/>
      <c r="P48" s="2"/>
      <c r="Q48" s="2"/>
    </row>
    <row r="49" spans="1:17" ht="12.75" customHeight="1" x14ac:dyDescent="0.2">
      <c r="A49" s="2" t="s">
        <v>104</v>
      </c>
      <c r="B49" s="2"/>
      <c r="C49" s="33" t="e">
        <f t="shared" ref="C49:G49" si="26">C42/C47</f>
        <v>#REF!</v>
      </c>
      <c r="D49" s="33" t="e">
        <f t="shared" si="26"/>
        <v>#REF!</v>
      </c>
      <c r="E49" s="33" t="e">
        <f t="shared" si="26"/>
        <v>#REF!</v>
      </c>
      <c r="F49" s="33" t="e">
        <f t="shared" si="26"/>
        <v>#REF!</v>
      </c>
      <c r="G49" s="33" t="e">
        <f t="shared" si="26"/>
        <v>#REF!</v>
      </c>
      <c r="H49" s="6"/>
      <c r="I49" s="33" t="e">
        <f>I20/I47</f>
        <v>#REF!</v>
      </c>
      <c r="J49" s="33">
        <v>-0.34</v>
      </c>
      <c r="K49" s="33" t="e">
        <f>K20/K47</f>
        <v>#REF!</v>
      </c>
      <c r="L49" s="2"/>
      <c r="M49" s="2"/>
      <c r="N49" s="2"/>
      <c r="O49" s="2"/>
      <c r="P49" s="2"/>
      <c r="Q49" s="2"/>
    </row>
    <row r="50" spans="1:17" ht="12.75" customHeight="1" x14ac:dyDescent="0.2">
      <c r="A50" s="2"/>
      <c r="B50" s="2"/>
      <c r="C50" s="6"/>
      <c r="D50" s="6"/>
      <c r="E50" s="6"/>
      <c r="F50" s="6"/>
      <c r="G50" s="2"/>
      <c r="H50" s="2"/>
      <c r="I50" s="2"/>
      <c r="J50" s="2"/>
      <c r="K50" s="2"/>
      <c r="L50" s="2"/>
      <c r="M50" s="2"/>
      <c r="N50" s="2"/>
      <c r="O50" s="2"/>
      <c r="P50" s="2"/>
      <c r="Q50" s="2"/>
    </row>
    <row r="51" spans="1:17" ht="12.75" customHeight="1" x14ac:dyDescent="0.2">
      <c r="A51" s="2"/>
      <c r="B51" s="2"/>
      <c r="C51" s="6"/>
      <c r="D51" s="6"/>
      <c r="E51" s="6"/>
      <c r="F51" s="6"/>
      <c r="G51" s="2"/>
      <c r="H51" s="2"/>
      <c r="I51" s="2"/>
      <c r="J51" s="2"/>
      <c r="K51" s="2"/>
      <c r="L51" s="2"/>
      <c r="M51" s="2"/>
      <c r="N51" s="2"/>
      <c r="O51" s="2"/>
      <c r="P51" s="2"/>
      <c r="Q51" s="2"/>
    </row>
    <row r="52" spans="1:17" ht="12.75" customHeight="1" x14ac:dyDescent="0.2">
      <c r="A52" s="2"/>
      <c r="B52" s="2"/>
      <c r="C52" s="6"/>
      <c r="D52" s="6"/>
      <c r="E52" s="6"/>
      <c r="F52" s="6"/>
      <c r="G52" s="2"/>
      <c r="H52" s="2"/>
      <c r="I52" s="2"/>
      <c r="J52" s="2"/>
      <c r="K52" s="2"/>
      <c r="L52" s="2"/>
      <c r="M52" s="2"/>
      <c r="N52" s="2"/>
      <c r="O52" s="2"/>
      <c r="P52" s="2"/>
      <c r="Q52" s="2"/>
    </row>
    <row r="53" spans="1:17" ht="12.75" customHeight="1" x14ac:dyDescent="0.2">
      <c r="A53" s="2"/>
      <c r="B53" s="2"/>
      <c r="C53" s="6"/>
      <c r="D53" s="6"/>
      <c r="E53" s="6"/>
      <c r="F53" s="6"/>
      <c r="G53" s="2"/>
      <c r="H53" s="2"/>
      <c r="I53" s="2"/>
      <c r="J53" s="2"/>
      <c r="K53" s="2"/>
      <c r="L53" s="2"/>
      <c r="M53" s="2"/>
      <c r="N53" s="2"/>
      <c r="O53" s="2"/>
      <c r="P53" s="2"/>
      <c r="Q53" s="2"/>
    </row>
    <row r="54" spans="1:17" ht="12.75" customHeight="1" x14ac:dyDescent="0.2">
      <c r="A54" s="2"/>
      <c r="B54" s="2"/>
      <c r="C54" s="6"/>
      <c r="D54" s="6"/>
      <c r="E54" s="6"/>
      <c r="F54" s="6"/>
      <c r="G54" s="2"/>
      <c r="H54" s="2"/>
      <c r="I54" s="2"/>
      <c r="J54" s="2"/>
      <c r="K54" s="2"/>
      <c r="L54" s="2"/>
      <c r="M54" s="2"/>
      <c r="N54" s="2"/>
      <c r="O54" s="2"/>
      <c r="P54" s="2"/>
      <c r="Q54" s="2"/>
    </row>
    <row r="55" spans="1:17" ht="12.75" customHeight="1" x14ac:dyDescent="0.2">
      <c r="A55" s="2"/>
      <c r="B55" s="2"/>
      <c r="C55" s="6"/>
      <c r="D55" s="6"/>
      <c r="E55" s="6"/>
      <c r="F55" s="6"/>
      <c r="G55" s="2"/>
      <c r="H55" s="2"/>
      <c r="I55" s="2"/>
      <c r="J55" s="2"/>
      <c r="K55" s="2"/>
      <c r="L55" s="2"/>
      <c r="M55" s="2"/>
      <c r="N55" s="2"/>
      <c r="O55" s="2"/>
      <c r="P55" s="2"/>
      <c r="Q55" s="2"/>
    </row>
    <row r="56" spans="1:17" ht="12.75" customHeight="1" x14ac:dyDescent="0.2">
      <c r="A56" s="2"/>
      <c r="B56" s="2"/>
      <c r="C56" s="6"/>
      <c r="D56" s="6"/>
      <c r="E56" s="6"/>
      <c r="F56" s="6"/>
      <c r="G56" s="2"/>
      <c r="H56" s="2"/>
      <c r="I56" s="2"/>
      <c r="J56" s="2"/>
      <c r="K56" s="2"/>
      <c r="L56" s="2"/>
      <c r="M56" s="2"/>
      <c r="N56" s="2"/>
      <c r="O56" s="2"/>
      <c r="P56" s="2"/>
      <c r="Q56" s="2"/>
    </row>
    <row r="57" spans="1:17" ht="12.75" customHeight="1" x14ac:dyDescent="0.2">
      <c r="A57" s="2"/>
      <c r="B57" s="2"/>
      <c r="C57" s="6"/>
      <c r="D57" s="6"/>
      <c r="E57" s="6"/>
      <c r="F57" s="6"/>
      <c r="G57" s="2"/>
      <c r="H57" s="2"/>
      <c r="I57" s="2"/>
      <c r="J57" s="2"/>
      <c r="K57" s="2"/>
      <c r="L57" s="2"/>
      <c r="M57" s="2"/>
      <c r="N57" s="2"/>
      <c r="O57" s="2"/>
      <c r="P57" s="2"/>
      <c r="Q57" s="2"/>
    </row>
    <row r="58" spans="1:17" ht="12.75" customHeight="1" x14ac:dyDescent="0.2">
      <c r="A58" s="2"/>
      <c r="B58" s="2"/>
      <c r="C58" s="6"/>
      <c r="D58" s="6"/>
      <c r="E58" s="6"/>
      <c r="F58" s="6"/>
      <c r="G58" s="2"/>
      <c r="H58" s="2"/>
      <c r="I58" s="2"/>
      <c r="J58" s="2"/>
      <c r="K58" s="2"/>
      <c r="L58" s="2"/>
      <c r="M58" s="2"/>
      <c r="N58" s="2"/>
      <c r="O58" s="2"/>
      <c r="P58" s="2"/>
      <c r="Q58" s="2"/>
    </row>
    <row r="59" spans="1:17" ht="12.75" customHeight="1" x14ac:dyDescent="0.2">
      <c r="A59" s="2"/>
      <c r="B59" s="2"/>
      <c r="C59" s="6"/>
      <c r="D59" s="6"/>
      <c r="E59" s="6"/>
      <c r="F59" s="6"/>
      <c r="G59" s="2"/>
      <c r="H59" s="2"/>
      <c r="I59" s="2"/>
      <c r="J59" s="2"/>
      <c r="K59" s="2"/>
      <c r="L59" s="2"/>
      <c r="M59" s="2"/>
      <c r="N59" s="2"/>
      <c r="O59" s="2"/>
      <c r="P59" s="2"/>
      <c r="Q59" s="2"/>
    </row>
    <row r="60" spans="1:17" ht="12.75" customHeight="1" x14ac:dyDescent="0.2">
      <c r="A60" s="2"/>
      <c r="B60" s="2"/>
      <c r="C60" s="6"/>
      <c r="D60" s="6"/>
      <c r="E60" s="6"/>
      <c r="F60" s="6"/>
      <c r="G60" s="2"/>
      <c r="H60" s="2"/>
      <c r="I60" s="2"/>
      <c r="J60" s="2"/>
      <c r="K60" s="2"/>
      <c r="L60" s="2"/>
      <c r="M60" s="2"/>
      <c r="N60" s="2"/>
      <c r="O60" s="2"/>
      <c r="P60" s="2"/>
      <c r="Q60" s="2"/>
    </row>
    <row r="61" spans="1:17" ht="12.75" customHeight="1" x14ac:dyDescent="0.2">
      <c r="A61" s="2"/>
      <c r="B61" s="2"/>
      <c r="C61" s="6"/>
      <c r="D61" s="6"/>
      <c r="E61" s="6"/>
      <c r="F61" s="6"/>
      <c r="G61" s="2"/>
      <c r="H61" s="2"/>
      <c r="I61" s="2"/>
      <c r="J61" s="2"/>
      <c r="K61" s="2"/>
      <c r="L61" s="2"/>
      <c r="M61" s="2"/>
      <c r="N61" s="2"/>
      <c r="O61" s="2"/>
      <c r="P61" s="2"/>
      <c r="Q61" s="2"/>
    </row>
    <row r="62" spans="1:17" ht="12.75" customHeight="1" x14ac:dyDescent="0.2">
      <c r="A62" s="2"/>
      <c r="B62" s="2"/>
      <c r="C62" s="6"/>
      <c r="D62" s="6"/>
      <c r="E62" s="6"/>
      <c r="F62" s="6"/>
      <c r="G62" s="2"/>
      <c r="H62" s="2"/>
      <c r="I62" s="2"/>
      <c r="J62" s="2"/>
      <c r="K62" s="2"/>
      <c r="L62" s="2"/>
      <c r="M62" s="2"/>
      <c r="N62" s="2"/>
      <c r="O62" s="2"/>
      <c r="P62" s="2"/>
      <c r="Q62" s="2"/>
    </row>
    <row r="63" spans="1:17" ht="12.75" customHeight="1" x14ac:dyDescent="0.2">
      <c r="A63" s="2"/>
      <c r="B63" s="2"/>
      <c r="C63" s="6"/>
      <c r="D63" s="6"/>
      <c r="E63" s="6"/>
      <c r="F63" s="6"/>
      <c r="G63" s="2"/>
      <c r="H63" s="2"/>
      <c r="I63" s="2"/>
      <c r="J63" s="2"/>
      <c r="K63" s="2"/>
      <c r="L63" s="2"/>
      <c r="M63" s="2"/>
      <c r="N63" s="2"/>
      <c r="O63" s="2"/>
      <c r="P63" s="2"/>
      <c r="Q63" s="2"/>
    </row>
    <row r="64" spans="1:17" ht="12.75" customHeight="1" x14ac:dyDescent="0.2">
      <c r="A64" s="2"/>
      <c r="B64" s="2"/>
      <c r="C64" s="6"/>
      <c r="D64" s="6"/>
      <c r="E64" s="6"/>
      <c r="F64" s="6"/>
      <c r="G64" s="2"/>
      <c r="H64" s="2"/>
      <c r="I64" s="2"/>
      <c r="J64" s="2"/>
      <c r="K64" s="2"/>
      <c r="L64" s="2"/>
      <c r="M64" s="2"/>
      <c r="N64" s="2"/>
      <c r="O64" s="2"/>
      <c r="P64" s="2"/>
      <c r="Q64" s="2"/>
    </row>
    <row r="65" spans="1:17" ht="12.75" customHeight="1" x14ac:dyDescent="0.2">
      <c r="A65" s="2"/>
      <c r="B65" s="2"/>
      <c r="C65" s="6"/>
      <c r="D65" s="6"/>
      <c r="E65" s="6"/>
      <c r="F65" s="6"/>
      <c r="G65" s="2"/>
      <c r="H65" s="2"/>
      <c r="I65" s="2"/>
      <c r="J65" s="2"/>
      <c r="K65" s="2"/>
      <c r="L65" s="2"/>
      <c r="M65" s="2"/>
      <c r="N65" s="2"/>
      <c r="O65" s="2"/>
      <c r="P65" s="2"/>
      <c r="Q65" s="2"/>
    </row>
    <row r="66" spans="1:17" ht="12.75" customHeight="1" x14ac:dyDescent="0.2">
      <c r="A66" s="2"/>
      <c r="B66" s="2"/>
      <c r="C66" s="6"/>
      <c r="D66" s="6"/>
      <c r="E66" s="6"/>
      <c r="F66" s="6"/>
      <c r="G66" s="2"/>
      <c r="H66" s="2"/>
      <c r="I66" s="2"/>
      <c r="J66" s="2"/>
      <c r="K66" s="2"/>
      <c r="L66" s="2"/>
      <c r="M66" s="2"/>
      <c r="N66" s="2"/>
      <c r="O66" s="2"/>
      <c r="P66" s="2"/>
      <c r="Q66" s="2"/>
    </row>
    <row r="67" spans="1:17" ht="12.75" customHeight="1" x14ac:dyDescent="0.2">
      <c r="A67" s="2"/>
      <c r="B67" s="2"/>
      <c r="C67" s="6"/>
      <c r="D67" s="6"/>
      <c r="E67" s="6"/>
      <c r="F67" s="6"/>
      <c r="G67" s="2"/>
      <c r="H67" s="2"/>
      <c r="I67" s="2"/>
      <c r="J67" s="2"/>
      <c r="K67" s="2"/>
      <c r="L67" s="2"/>
      <c r="M67" s="2"/>
      <c r="N67" s="2"/>
      <c r="O67" s="2"/>
      <c r="P67" s="2"/>
      <c r="Q67" s="2"/>
    </row>
    <row r="68" spans="1:17" ht="12.75" customHeight="1" x14ac:dyDescent="0.2">
      <c r="A68" s="2"/>
      <c r="B68" s="2"/>
      <c r="C68" s="6"/>
      <c r="D68" s="6"/>
      <c r="E68" s="6"/>
      <c r="F68" s="6"/>
      <c r="G68" s="2"/>
      <c r="H68" s="2"/>
      <c r="I68" s="2"/>
      <c r="J68" s="2"/>
      <c r="K68" s="2"/>
      <c r="L68" s="2"/>
      <c r="M68" s="2"/>
      <c r="N68" s="2"/>
      <c r="O68" s="2"/>
      <c r="P68" s="2"/>
      <c r="Q68" s="2"/>
    </row>
    <row r="69" spans="1:17" ht="12.75" customHeight="1" x14ac:dyDescent="0.2">
      <c r="A69" s="2"/>
      <c r="B69" s="2"/>
      <c r="C69" s="6"/>
      <c r="D69" s="6"/>
      <c r="E69" s="6"/>
      <c r="F69" s="6"/>
      <c r="G69" s="2"/>
      <c r="H69" s="2"/>
      <c r="I69" s="2"/>
      <c r="J69" s="2"/>
      <c r="K69" s="2"/>
      <c r="L69" s="2"/>
      <c r="M69" s="2"/>
      <c r="N69" s="2"/>
      <c r="O69" s="2"/>
      <c r="P69" s="2"/>
      <c r="Q69" s="2"/>
    </row>
    <row r="70" spans="1:17" ht="12.75" customHeight="1" x14ac:dyDescent="0.2">
      <c r="A70" s="2"/>
      <c r="B70" s="2"/>
      <c r="C70" s="6"/>
      <c r="D70" s="6"/>
      <c r="E70" s="6"/>
      <c r="F70" s="6"/>
      <c r="G70" s="2"/>
      <c r="H70" s="2"/>
      <c r="I70" s="2"/>
      <c r="J70" s="2"/>
      <c r="K70" s="2"/>
      <c r="L70" s="2"/>
      <c r="M70" s="2"/>
      <c r="N70" s="2"/>
      <c r="O70" s="2"/>
      <c r="P70" s="2"/>
      <c r="Q70" s="2"/>
    </row>
    <row r="71" spans="1:17" ht="12.75" customHeight="1" x14ac:dyDescent="0.2">
      <c r="A71" s="2"/>
      <c r="B71" s="2"/>
      <c r="C71" s="6"/>
      <c r="D71" s="6"/>
      <c r="E71" s="6"/>
      <c r="F71" s="6"/>
      <c r="G71" s="2"/>
      <c r="H71" s="2"/>
      <c r="I71" s="2"/>
      <c r="J71" s="2"/>
      <c r="K71" s="2"/>
      <c r="L71" s="2"/>
      <c r="M71" s="2"/>
      <c r="N71" s="2"/>
      <c r="O71" s="2"/>
      <c r="P71" s="2"/>
      <c r="Q71" s="2"/>
    </row>
    <row r="72" spans="1:17" ht="12.75" customHeight="1" x14ac:dyDescent="0.2">
      <c r="A72" s="2"/>
      <c r="B72" s="2"/>
      <c r="C72" s="6"/>
      <c r="D72" s="6"/>
      <c r="E72" s="6"/>
      <c r="F72" s="6"/>
      <c r="G72" s="2"/>
      <c r="H72" s="2"/>
      <c r="I72" s="2"/>
      <c r="J72" s="2"/>
      <c r="K72" s="2"/>
      <c r="L72" s="2"/>
      <c r="M72" s="2"/>
      <c r="N72" s="2"/>
      <c r="O72" s="2"/>
      <c r="P72" s="2"/>
      <c r="Q72" s="2"/>
    </row>
    <row r="73" spans="1:17" ht="12.75" customHeight="1" x14ac:dyDescent="0.2">
      <c r="A73" s="2"/>
      <c r="B73" s="2"/>
      <c r="C73" s="6"/>
      <c r="D73" s="6"/>
      <c r="E73" s="6"/>
      <c r="F73" s="6"/>
      <c r="G73" s="2"/>
      <c r="H73" s="2"/>
      <c r="I73" s="2"/>
      <c r="J73" s="2"/>
      <c r="K73" s="2"/>
      <c r="L73" s="2"/>
      <c r="M73" s="2"/>
      <c r="N73" s="2"/>
      <c r="O73" s="2"/>
      <c r="P73" s="2"/>
      <c r="Q73" s="2"/>
    </row>
    <row r="74" spans="1:17" ht="12.75" customHeight="1" x14ac:dyDescent="0.2">
      <c r="A74" s="2"/>
      <c r="B74" s="2"/>
      <c r="C74" s="6"/>
      <c r="D74" s="6"/>
      <c r="E74" s="6"/>
      <c r="F74" s="6"/>
      <c r="G74" s="2"/>
      <c r="H74" s="2"/>
      <c r="I74" s="2"/>
      <c r="J74" s="2"/>
      <c r="K74" s="2"/>
      <c r="L74" s="2"/>
      <c r="M74" s="2"/>
      <c r="N74" s="2"/>
      <c r="O74" s="2"/>
      <c r="P74" s="2"/>
      <c r="Q74" s="2"/>
    </row>
    <row r="75" spans="1:17" ht="12.75" customHeight="1" x14ac:dyDescent="0.2">
      <c r="A75" s="2"/>
      <c r="B75" s="2"/>
      <c r="C75" s="6"/>
      <c r="D75" s="6"/>
      <c r="E75" s="6"/>
      <c r="F75" s="6"/>
      <c r="G75" s="2"/>
      <c r="H75" s="2"/>
      <c r="I75" s="2"/>
      <c r="J75" s="2"/>
      <c r="K75" s="2"/>
      <c r="L75" s="2"/>
      <c r="M75" s="2"/>
      <c r="N75" s="2"/>
      <c r="O75" s="2"/>
      <c r="P75" s="2"/>
      <c r="Q75" s="2"/>
    </row>
    <row r="76" spans="1:17" ht="12.75" customHeight="1" x14ac:dyDescent="0.2">
      <c r="A76" s="2"/>
      <c r="B76" s="2"/>
      <c r="C76" s="6"/>
      <c r="D76" s="6"/>
      <c r="E76" s="6"/>
      <c r="F76" s="6"/>
      <c r="G76" s="2"/>
      <c r="H76" s="2"/>
      <c r="I76" s="2"/>
      <c r="J76" s="2"/>
      <c r="K76" s="2"/>
      <c r="L76" s="2"/>
      <c r="M76" s="2"/>
      <c r="N76" s="2"/>
      <c r="O76" s="2"/>
      <c r="P76" s="2"/>
      <c r="Q76" s="2"/>
    </row>
    <row r="77" spans="1:17" ht="12.75" customHeight="1" x14ac:dyDescent="0.2">
      <c r="A77" s="2"/>
      <c r="B77" s="2"/>
      <c r="C77" s="6"/>
      <c r="D77" s="6"/>
      <c r="E77" s="6"/>
      <c r="F77" s="6"/>
      <c r="G77" s="2"/>
      <c r="H77" s="2"/>
      <c r="I77" s="2"/>
      <c r="J77" s="2"/>
      <c r="K77" s="2"/>
      <c r="L77" s="2"/>
      <c r="M77" s="2"/>
      <c r="N77" s="2"/>
      <c r="O77" s="2"/>
      <c r="P77" s="2"/>
      <c r="Q77" s="2"/>
    </row>
    <row r="78" spans="1:17" ht="12.75" customHeight="1" x14ac:dyDescent="0.2">
      <c r="A78" s="2"/>
      <c r="B78" s="2"/>
      <c r="C78" s="6"/>
      <c r="D78" s="6"/>
      <c r="E78" s="6"/>
      <c r="F78" s="6"/>
      <c r="G78" s="2"/>
      <c r="H78" s="2"/>
      <c r="I78" s="2"/>
      <c r="J78" s="2"/>
      <c r="K78" s="2"/>
      <c r="L78" s="2"/>
      <c r="M78" s="2"/>
      <c r="N78" s="2"/>
      <c r="O78" s="2"/>
      <c r="P78" s="2"/>
      <c r="Q78" s="2"/>
    </row>
    <row r="79" spans="1:17" ht="12.75" customHeight="1" x14ac:dyDescent="0.2">
      <c r="A79" s="2"/>
      <c r="B79" s="2"/>
      <c r="C79" s="6"/>
      <c r="D79" s="6"/>
      <c r="E79" s="6"/>
      <c r="F79" s="6"/>
      <c r="G79" s="2"/>
      <c r="H79" s="2"/>
      <c r="I79" s="2"/>
      <c r="J79" s="2"/>
      <c r="K79" s="2"/>
      <c r="L79" s="2"/>
      <c r="M79" s="2"/>
      <c r="N79" s="2"/>
      <c r="O79" s="2"/>
      <c r="P79" s="2"/>
      <c r="Q79" s="2"/>
    </row>
    <row r="80" spans="1:17" ht="12.75" customHeight="1" x14ac:dyDescent="0.2">
      <c r="A80" s="2"/>
      <c r="B80" s="2"/>
      <c r="C80" s="6"/>
      <c r="D80" s="6"/>
      <c r="E80" s="6"/>
      <c r="F80" s="6"/>
      <c r="G80" s="2"/>
      <c r="H80" s="2"/>
      <c r="I80" s="2"/>
      <c r="J80" s="2"/>
      <c r="K80" s="2"/>
      <c r="L80" s="2"/>
      <c r="M80" s="2"/>
      <c r="N80" s="2"/>
      <c r="O80" s="2"/>
      <c r="P80" s="2"/>
      <c r="Q80" s="2"/>
    </row>
    <row r="81" spans="1:17" ht="12.75" customHeight="1" x14ac:dyDescent="0.2">
      <c r="A81" s="2"/>
      <c r="B81" s="2"/>
      <c r="C81" s="6"/>
      <c r="D81" s="6"/>
      <c r="E81" s="6"/>
      <c r="F81" s="6"/>
      <c r="G81" s="2"/>
      <c r="H81" s="2"/>
      <c r="I81" s="2"/>
      <c r="J81" s="2"/>
      <c r="K81" s="2"/>
      <c r="L81" s="2"/>
      <c r="M81" s="2"/>
      <c r="N81" s="2"/>
      <c r="O81" s="2"/>
      <c r="P81" s="2"/>
      <c r="Q81" s="2"/>
    </row>
    <row r="82" spans="1:17" ht="12.75" customHeight="1" x14ac:dyDescent="0.2">
      <c r="A82" s="2"/>
      <c r="B82" s="2"/>
      <c r="C82" s="6"/>
      <c r="D82" s="6"/>
      <c r="E82" s="6"/>
      <c r="F82" s="6"/>
      <c r="G82" s="2"/>
      <c r="H82" s="2"/>
      <c r="I82" s="2"/>
      <c r="J82" s="2"/>
      <c r="K82" s="2"/>
      <c r="L82" s="2"/>
      <c r="M82" s="2"/>
      <c r="N82" s="2"/>
      <c r="O82" s="2"/>
      <c r="P82" s="2"/>
      <c r="Q82" s="2"/>
    </row>
    <row r="83" spans="1:17" ht="12.75" customHeight="1" x14ac:dyDescent="0.2">
      <c r="A83" s="2"/>
      <c r="B83" s="2"/>
      <c r="C83" s="6"/>
      <c r="D83" s="6"/>
      <c r="E83" s="6"/>
      <c r="F83" s="6"/>
      <c r="G83" s="2"/>
      <c r="H83" s="2"/>
      <c r="I83" s="2"/>
      <c r="J83" s="2"/>
      <c r="K83" s="2"/>
      <c r="L83" s="2"/>
      <c r="M83" s="2"/>
      <c r="N83" s="2"/>
      <c r="O83" s="2"/>
      <c r="P83" s="2"/>
      <c r="Q83" s="2"/>
    </row>
    <row r="84" spans="1:17" ht="12.75" customHeight="1" x14ac:dyDescent="0.2">
      <c r="A84" s="2"/>
      <c r="B84" s="2"/>
      <c r="C84" s="6"/>
      <c r="D84" s="6"/>
      <c r="E84" s="6"/>
      <c r="F84" s="6"/>
      <c r="G84" s="2"/>
      <c r="H84" s="2"/>
      <c r="I84" s="2"/>
      <c r="J84" s="2"/>
      <c r="K84" s="2"/>
      <c r="L84" s="2"/>
      <c r="M84" s="2"/>
      <c r="N84" s="2"/>
      <c r="O84" s="2"/>
      <c r="P84" s="2"/>
      <c r="Q84" s="2"/>
    </row>
    <row r="85" spans="1:17" ht="12.75" customHeight="1" x14ac:dyDescent="0.2">
      <c r="A85" s="2"/>
      <c r="B85" s="2"/>
      <c r="C85" s="6"/>
      <c r="D85" s="6"/>
      <c r="E85" s="6"/>
      <c r="F85" s="6"/>
      <c r="G85" s="2"/>
      <c r="H85" s="2"/>
      <c r="I85" s="2"/>
      <c r="J85" s="2"/>
      <c r="K85" s="2"/>
      <c r="L85" s="2"/>
      <c r="M85" s="2"/>
      <c r="N85" s="2"/>
      <c r="O85" s="2"/>
      <c r="P85" s="2"/>
      <c r="Q85" s="2"/>
    </row>
    <row r="86" spans="1:17" ht="12.75" customHeight="1" x14ac:dyDescent="0.2">
      <c r="A86" s="2"/>
      <c r="B86" s="2"/>
      <c r="C86" s="6"/>
      <c r="D86" s="6"/>
      <c r="E86" s="6"/>
      <c r="F86" s="6"/>
      <c r="G86" s="2"/>
      <c r="H86" s="2"/>
      <c r="I86" s="2"/>
      <c r="J86" s="2"/>
      <c r="K86" s="2"/>
      <c r="L86" s="2"/>
      <c r="M86" s="2"/>
      <c r="N86" s="2"/>
      <c r="O86" s="2"/>
      <c r="P86" s="2"/>
      <c r="Q86" s="2"/>
    </row>
    <row r="87" spans="1:17" ht="12.75" customHeight="1" x14ac:dyDescent="0.2">
      <c r="A87" s="2"/>
      <c r="B87" s="2"/>
      <c r="C87" s="6"/>
      <c r="D87" s="6"/>
      <c r="E87" s="6"/>
      <c r="F87" s="6"/>
      <c r="G87" s="2"/>
      <c r="H87" s="2"/>
      <c r="I87" s="2"/>
      <c r="J87" s="2"/>
      <c r="K87" s="2"/>
      <c r="L87" s="2"/>
      <c r="M87" s="2"/>
      <c r="N87" s="2"/>
      <c r="O87" s="2"/>
      <c r="P87" s="2"/>
      <c r="Q87" s="2"/>
    </row>
    <row r="88" spans="1:17" ht="12.75" customHeight="1" x14ac:dyDescent="0.2">
      <c r="A88" s="2"/>
      <c r="B88" s="2"/>
      <c r="C88" s="6"/>
      <c r="D88" s="6"/>
      <c r="E88" s="6"/>
      <c r="F88" s="6"/>
      <c r="G88" s="2"/>
      <c r="H88" s="2"/>
      <c r="I88" s="2"/>
      <c r="J88" s="2"/>
      <c r="K88" s="2"/>
      <c r="L88" s="2"/>
      <c r="M88" s="2"/>
      <c r="N88" s="2"/>
      <c r="O88" s="2"/>
      <c r="P88" s="2"/>
      <c r="Q88" s="2"/>
    </row>
    <row r="89" spans="1:17" ht="12.75" customHeight="1" x14ac:dyDescent="0.2">
      <c r="A89" s="2"/>
      <c r="B89" s="2"/>
      <c r="C89" s="6"/>
      <c r="D89" s="6"/>
      <c r="E89" s="6"/>
      <c r="F89" s="6"/>
      <c r="G89" s="2"/>
      <c r="H89" s="2"/>
      <c r="I89" s="2"/>
      <c r="J89" s="2"/>
      <c r="K89" s="2"/>
      <c r="L89" s="2"/>
      <c r="M89" s="2"/>
      <c r="N89" s="2"/>
      <c r="O89" s="2"/>
      <c r="P89" s="2"/>
      <c r="Q89" s="2"/>
    </row>
    <row r="90" spans="1:17" ht="12.75" customHeight="1" x14ac:dyDescent="0.2">
      <c r="A90" s="2"/>
      <c r="B90" s="2"/>
      <c r="C90" s="6"/>
      <c r="D90" s="6"/>
      <c r="E90" s="6"/>
      <c r="F90" s="6"/>
      <c r="G90" s="2"/>
      <c r="H90" s="2"/>
      <c r="I90" s="2"/>
      <c r="J90" s="2"/>
      <c r="K90" s="2"/>
      <c r="L90" s="2"/>
      <c r="M90" s="2"/>
      <c r="N90" s="2"/>
      <c r="O90" s="2"/>
      <c r="P90" s="2"/>
      <c r="Q90" s="2"/>
    </row>
    <row r="91" spans="1:17" ht="12.75" customHeight="1" x14ac:dyDescent="0.2">
      <c r="A91" s="2"/>
      <c r="B91" s="2"/>
      <c r="C91" s="6"/>
      <c r="D91" s="6"/>
      <c r="E91" s="6"/>
      <c r="F91" s="6"/>
      <c r="G91" s="2"/>
      <c r="H91" s="2"/>
      <c r="I91" s="2"/>
      <c r="J91" s="2"/>
      <c r="K91" s="2"/>
      <c r="L91" s="2"/>
      <c r="M91" s="2"/>
      <c r="N91" s="2"/>
      <c r="O91" s="2"/>
      <c r="P91" s="2"/>
      <c r="Q91" s="2"/>
    </row>
    <row r="92" spans="1:17" ht="12.75" customHeight="1" x14ac:dyDescent="0.2">
      <c r="A92" s="2"/>
      <c r="B92" s="2"/>
      <c r="C92" s="6"/>
      <c r="D92" s="6"/>
      <c r="E92" s="6"/>
      <c r="F92" s="6"/>
      <c r="G92" s="2"/>
      <c r="H92" s="2"/>
      <c r="I92" s="2"/>
      <c r="J92" s="2"/>
      <c r="K92" s="2"/>
      <c r="L92" s="2"/>
      <c r="M92" s="2"/>
      <c r="N92" s="2"/>
      <c r="O92" s="2"/>
      <c r="P92" s="2"/>
      <c r="Q92" s="2"/>
    </row>
    <row r="93" spans="1:17" ht="12.75" customHeight="1" x14ac:dyDescent="0.2">
      <c r="A93" s="2"/>
      <c r="B93" s="2"/>
      <c r="C93" s="6"/>
      <c r="D93" s="6"/>
      <c r="E93" s="6"/>
      <c r="F93" s="6"/>
      <c r="G93" s="2"/>
      <c r="H93" s="2"/>
      <c r="I93" s="2"/>
      <c r="J93" s="2"/>
      <c r="K93" s="2"/>
      <c r="L93" s="2"/>
      <c r="M93" s="2"/>
      <c r="N93" s="2"/>
      <c r="O93" s="2"/>
      <c r="P93" s="2"/>
      <c r="Q93" s="2"/>
    </row>
    <row r="94" spans="1:17" ht="12.75" customHeight="1" x14ac:dyDescent="0.2">
      <c r="A94" s="2"/>
      <c r="B94" s="2"/>
      <c r="C94" s="6"/>
      <c r="D94" s="6"/>
      <c r="E94" s="6"/>
      <c r="F94" s="6"/>
      <c r="G94" s="2"/>
      <c r="H94" s="2"/>
      <c r="I94" s="2"/>
      <c r="J94" s="2"/>
      <c r="K94" s="2"/>
      <c r="L94" s="2"/>
      <c r="M94" s="2"/>
      <c r="N94" s="2"/>
      <c r="O94" s="2"/>
      <c r="P94" s="2"/>
      <c r="Q94" s="2"/>
    </row>
    <row r="95" spans="1:17" ht="12.75" customHeight="1" x14ac:dyDescent="0.2">
      <c r="A95" s="2"/>
      <c r="B95" s="2"/>
      <c r="C95" s="6"/>
      <c r="D95" s="6"/>
      <c r="E95" s="6"/>
      <c r="F95" s="6"/>
      <c r="G95" s="2"/>
      <c r="H95" s="2"/>
      <c r="I95" s="2"/>
      <c r="J95" s="2"/>
      <c r="K95" s="2"/>
      <c r="L95" s="2"/>
      <c r="M95" s="2"/>
      <c r="N95" s="2"/>
      <c r="O95" s="2"/>
      <c r="P95" s="2"/>
      <c r="Q95" s="2"/>
    </row>
    <row r="96" spans="1:17" ht="12.75" customHeight="1" x14ac:dyDescent="0.2">
      <c r="A96" s="2"/>
      <c r="B96" s="2"/>
      <c r="C96" s="6"/>
      <c r="D96" s="6"/>
      <c r="E96" s="6"/>
      <c r="F96" s="6"/>
      <c r="G96" s="2"/>
      <c r="H96" s="2"/>
      <c r="I96" s="2"/>
      <c r="J96" s="2"/>
      <c r="K96" s="2"/>
      <c r="L96" s="2"/>
      <c r="M96" s="2"/>
      <c r="N96" s="2"/>
      <c r="O96" s="2"/>
      <c r="P96" s="2"/>
      <c r="Q96" s="2"/>
    </row>
    <row r="97" spans="1:17" ht="12.75" customHeight="1" x14ac:dyDescent="0.2">
      <c r="A97" s="2"/>
      <c r="B97" s="2"/>
      <c r="C97" s="6"/>
      <c r="D97" s="6"/>
      <c r="E97" s="6"/>
      <c r="F97" s="6"/>
      <c r="G97" s="2"/>
      <c r="H97" s="2"/>
      <c r="I97" s="2"/>
      <c r="J97" s="2"/>
      <c r="K97" s="2"/>
      <c r="L97" s="2"/>
      <c r="M97" s="2"/>
      <c r="N97" s="2"/>
      <c r="O97" s="2"/>
      <c r="P97" s="2"/>
      <c r="Q97" s="2"/>
    </row>
    <row r="98" spans="1:17" ht="12.75" customHeight="1" x14ac:dyDescent="0.2">
      <c r="A98" s="2"/>
      <c r="B98" s="2"/>
      <c r="C98" s="6"/>
      <c r="D98" s="6"/>
      <c r="E98" s="6"/>
      <c r="F98" s="6"/>
      <c r="G98" s="2"/>
      <c r="H98" s="2"/>
      <c r="I98" s="2"/>
      <c r="J98" s="2"/>
      <c r="K98" s="2"/>
      <c r="L98" s="2"/>
      <c r="M98" s="2"/>
      <c r="N98" s="2"/>
      <c r="O98" s="2"/>
      <c r="P98" s="2"/>
      <c r="Q98" s="2"/>
    </row>
    <row r="99" spans="1:17" ht="12.75" customHeight="1" x14ac:dyDescent="0.2">
      <c r="A99" s="2"/>
      <c r="B99" s="2"/>
      <c r="C99" s="6"/>
      <c r="D99" s="6"/>
      <c r="E99" s="6"/>
      <c r="F99" s="6"/>
      <c r="G99" s="2"/>
      <c r="H99" s="2"/>
      <c r="I99" s="2"/>
      <c r="J99" s="2"/>
      <c r="K99" s="2"/>
      <c r="L99" s="2"/>
      <c r="M99" s="2"/>
      <c r="N99" s="2"/>
      <c r="O99" s="2"/>
      <c r="P99" s="2"/>
      <c r="Q99" s="2"/>
    </row>
    <row r="100" spans="1:17" ht="12.75" customHeight="1" x14ac:dyDescent="0.2">
      <c r="A100" s="2"/>
      <c r="B100" s="2"/>
      <c r="C100" s="6"/>
      <c r="D100" s="6"/>
      <c r="E100" s="6"/>
      <c r="F100" s="6"/>
      <c r="G100" s="2"/>
      <c r="H100" s="2"/>
      <c r="I100" s="2"/>
      <c r="J100" s="2"/>
      <c r="K100" s="2"/>
      <c r="L100" s="2"/>
      <c r="M100" s="2"/>
      <c r="N100" s="2"/>
      <c r="O100" s="2"/>
      <c r="P100" s="2"/>
      <c r="Q100" s="2"/>
    </row>
    <row r="101" spans="1:17" ht="12.75" customHeight="1" x14ac:dyDescent="0.2">
      <c r="A101" s="2"/>
      <c r="B101" s="2"/>
      <c r="C101" s="6"/>
      <c r="D101" s="6"/>
      <c r="E101" s="6"/>
      <c r="F101" s="6"/>
      <c r="G101" s="2"/>
      <c r="H101" s="2"/>
      <c r="I101" s="2"/>
      <c r="J101" s="2"/>
      <c r="K101" s="2"/>
      <c r="L101" s="2"/>
      <c r="M101" s="2"/>
      <c r="N101" s="2"/>
      <c r="O101" s="2"/>
      <c r="P101" s="2"/>
      <c r="Q101" s="2"/>
    </row>
    <row r="102" spans="1:17" ht="12.75" customHeight="1" x14ac:dyDescent="0.2">
      <c r="A102" s="2"/>
      <c r="B102" s="2"/>
      <c r="C102" s="6"/>
      <c r="D102" s="6"/>
      <c r="E102" s="6"/>
      <c r="F102" s="6"/>
      <c r="G102" s="2"/>
      <c r="H102" s="2"/>
      <c r="I102" s="2"/>
      <c r="J102" s="2"/>
      <c r="K102" s="2"/>
      <c r="L102" s="2"/>
      <c r="M102" s="2"/>
      <c r="N102" s="2"/>
      <c r="O102" s="2"/>
      <c r="P102" s="2"/>
      <c r="Q102" s="2"/>
    </row>
    <row r="103" spans="1:17" ht="12.75" customHeight="1" x14ac:dyDescent="0.2">
      <c r="A103" s="2"/>
      <c r="B103" s="2"/>
      <c r="C103" s="6"/>
      <c r="D103" s="6"/>
      <c r="E103" s="6"/>
      <c r="F103" s="6"/>
      <c r="G103" s="2"/>
      <c r="H103" s="2"/>
      <c r="I103" s="2"/>
      <c r="J103" s="2"/>
      <c r="K103" s="2"/>
      <c r="L103" s="2"/>
      <c r="M103" s="2"/>
      <c r="N103" s="2"/>
      <c r="O103" s="2"/>
      <c r="P103" s="2"/>
      <c r="Q103" s="2"/>
    </row>
    <row r="104" spans="1:17" ht="12.75" customHeight="1" x14ac:dyDescent="0.2">
      <c r="A104" s="2"/>
      <c r="B104" s="2"/>
      <c r="C104" s="6"/>
      <c r="D104" s="6"/>
      <c r="E104" s="6"/>
      <c r="F104" s="6"/>
      <c r="G104" s="2"/>
      <c r="H104" s="2"/>
      <c r="I104" s="2"/>
      <c r="J104" s="2"/>
      <c r="K104" s="2"/>
      <c r="L104" s="2"/>
      <c r="M104" s="2"/>
      <c r="N104" s="2"/>
      <c r="O104" s="2"/>
      <c r="P104" s="2"/>
      <c r="Q104" s="2"/>
    </row>
    <row r="105" spans="1:17" ht="12.75" customHeight="1" x14ac:dyDescent="0.2">
      <c r="A105" s="2"/>
      <c r="B105" s="2"/>
      <c r="C105" s="6"/>
      <c r="D105" s="6"/>
      <c r="E105" s="6"/>
      <c r="F105" s="6"/>
      <c r="G105" s="2"/>
      <c r="H105" s="2"/>
      <c r="I105" s="2"/>
      <c r="J105" s="2"/>
      <c r="K105" s="2"/>
      <c r="L105" s="2"/>
      <c r="M105" s="2"/>
      <c r="N105" s="2"/>
      <c r="O105" s="2"/>
      <c r="P105" s="2"/>
      <c r="Q105" s="2"/>
    </row>
    <row r="106" spans="1:17" ht="12.75" customHeight="1" x14ac:dyDescent="0.2">
      <c r="A106" s="2"/>
      <c r="B106" s="2"/>
      <c r="C106" s="6"/>
      <c r="D106" s="6"/>
      <c r="E106" s="6"/>
      <c r="F106" s="6"/>
      <c r="G106" s="2"/>
      <c r="H106" s="2"/>
      <c r="I106" s="2"/>
      <c r="J106" s="2"/>
      <c r="K106" s="2"/>
      <c r="L106" s="2"/>
      <c r="M106" s="2"/>
      <c r="N106" s="2"/>
      <c r="O106" s="2"/>
      <c r="P106" s="2"/>
      <c r="Q106" s="2"/>
    </row>
    <row r="107" spans="1:17" ht="12.75" customHeight="1" x14ac:dyDescent="0.2">
      <c r="A107" s="2"/>
      <c r="B107" s="2"/>
      <c r="C107" s="6"/>
      <c r="D107" s="6"/>
      <c r="E107" s="6"/>
      <c r="F107" s="6"/>
      <c r="G107" s="2"/>
      <c r="H107" s="2"/>
      <c r="I107" s="2"/>
      <c r="J107" s="2"/>
      <c r="K107" s="2"/>
      <c r="L107" s="2"/>
      <c r="M107" s="2"/>
      <c r="N107" s="2"/>
      <c r="O107" s="2"/>
      <c r="P107" s="2"/>
      <c r="Q107" s="2"/>
    </row>
    <row r="108" spans="1:17" ht="12.75" customHeight="1" x14ac:dyDescent="0.2">
      <c r="A108" s="2"/>
      <c r="B108" s="2"/>
      <c r="C108" s="6"/>
      <c r="D108" s="6"/>
      <c r="E108" s="6"/>
      <c r="F108" s="6"/>
      <c r="G108" s="2"/>
      <c r="H108" s="2"/>
      <c r="I108" s="2"/>
      <c r="J108" s="2"/>
      <c r="K108" s="2"/>
      <c r="L108" s="2"/>
      <c r="M108" s="2"/>
      <c r="N108" s="2"/>
      <c r="O108" s="2"/>
      <c r="P108" s="2"/>
      <c r="Q108" s="2"/>
    </row>
    <row r="109" spans="1:17" ht="12.75" customHeight="1" x14ac:dyDescent="0.2">
      <c r="A109" s="2"/>
      <c r="B109" s="2"/>
      <c r="C109" s="6"/>
      <c r="D109" s="6"/>
      <c r="E109" s="6"/>
      <c r="F109" s="6"/>
      <c r="G109" s="2"/>
      <c r="H109" s="2"/>
      <c r="I109" s="2"/>
      <c r="J109" s="2"/>
      <c r="K109" s="2"/>
      <c r="L109" s="2"/>
      <c r="M109" s="2"/>
      <c r="N109" s="2"/>
      <c r="O109" s="2"/>
      <c r="P109" s="2"/>
      <c r="Q109" s="2"/>
    </row>
    <row r="110" spans="1:17" ht="12.75" customHeight="1" x14ac:dyDescent="0.2">
      <c r="A110" s="2"/>
      <c r="B110" s="2"/>
      <c r="C110" s="6"/>
      <c r="D110" s="6"/>
      <c r="E110" s="6"/>
      <c r="F110" s="6"/>
      <c r="G110" s="2"/>
      <c r="H110" s="2"/>
      <c r="I110" s="2"/>
      <c r="J110" s="2"/>
      <c r="K110" s="2"/>
      <c r="L110" s="2"/>
      <c r="M110" s="2"/>
      <c r="N110" s="2"/>
      <c r="O110" s="2"/>
      <c r="P110" s="2"/>
      <c r="Q110" s="2"/>
    </row>
    <row r="111" spans="1:17" ht="12.75" customHeight="1" x14ac:dyDescent="0.2">
      <c r="A111" s="2"/>
      <c r="B111" s="2"/>
      <c r="C111" s="6"/>
      <c r="D111" s="6"/>
      <c r="E111" s="6"/>
      <c r="F111" s="6"/>
      <c r="G111" s="2"/>
      <c r="H111" s="2"/>
      <c r="I111" s="2"/>
      <c r="J111" s="2"/>
      <c r="K111" s="2"/>
      <c r="L111" s="2"/>
      <c r="M111" s="2"/>
      <c r="N111" s="2"/>
      <c r="O111" s="2"/>
      <c r="P111" s="2"/>
      <c r="Q111" s="2"/>
    </row>
    <row r="112" spans="1:17" ht="12.75" customHeight="1" x14ac:dyDescent="0.2">
      <c r="A112" s="2"/>
      <c r="B112" s="2"/>
      <c r="C112" s="6"/>
      <c r="D112" s="6"/>
      <c r="E112" s="6"/>
      <c r="F112" s="6"/>
      <c r="G112" s="2"/>
      <c r="H112" s="2"/>
      <c r="I112" s="2"/>
      <c r="J112" s="2"/>
      <c r="K112" s="2"/>
      <c r="L112" s="2"/>
      <c r="M112" s="2"/>
      <c r="N112" s="2"/>
      <c r="O112" s="2"/>
      <c r="P112" s="2"/>
      <c r="Q112" s="2"/>
    </row>
    <row r="113" spans="1:17" ht="12.75" customHeight="1" x14ac:dyDescent="0.2">
      <c r="A113" s="2"/>
      <c r="B113" s="2"/>
      <c r="C113" s="6"/>
      <c r="D113" s="6"/>
      <c r="E113" s="6"/>
      <c r="F113" s="6"/>
      <c r="G113" s="2"/>
      <c r="H113" s="2"/>
      <c r="I113" s="2"/>
      <c r="J113" s="2"/>
      <c r="K113" s="2"/>
      <c r="L113" s="2"/>
      <c r="M113" s="2"/>
      <c r="N113" s="2"/>
      <c r="O113" s="2"/>
      <c r="P113" s="2"/>
      <c r="Q113" s="2"/>
    </row>
    <row r="114" spans="1:17" ht="12.75" customHeight="1" x14ac:dyDescent="0.2">
      <c r="A114" s="2"/>
      <c r="B114" s="2"/>
      <c r="C114" s="6"/>
      <c r="D114" s="6"/>
      <c r="E114" s="6"/>
      <c r="F114" s="6"/>
      <c r="G114" s="2"/>
      <c r="H114" s="2"/>
      <c r="I114" s="2"/>
      <c r="J114" s="2"/>
      <c r="K114" s="2"/>
      <c r="L114" s="2"/>
      <c r="M114" s="2"/>
      <c r="N114" s="2"/>
      <c r="O114" s="2"/>
      <c r="P114" s="2"/>
      <c r="Q114" s="2"/>
    </row>
    <row r="115" spans="1:17" ht="12.75" customHeight="1" x14ac:dyDescent="0.2">
      <c r="A115" s="2"/>
      <c r="B115" s="2"/>
      <c r="C115" s="6"/>
      <c r="D115" s="6"/>
      <c r="E115" s="6"/>
      <c r="F115" s="6"/>
      <c r="G115" s="2"/>
      <c r="H115" s="2"/>
      <c r="I115" s="2"/>
      <c r="J115" s="2"/>
      <c r="K115" s="2"/>
      <c r="L115" s="2"/>
      <c r="M115" s="2"/>
      <c r="N115" s="2"/>
      <c r="O115" s="2"/>
      <c r="P115" s="2"/>
      <c r="Q115" s="2"/>
    </row>
    <row r="116" spans="1:17" ht="12.75" customHeight="1" x14ac:dyDescent="0.2">
      <c r="A116" s="2"/>
      <c r="B116" s="2"/>
      <c r="C116" s="6"/>
      <c r="D116" s="6"/>
      <c r="E116" s="6"/>
      <c r="F116" s="6"/>
      <c r="G116" s="2"/>
      <c r="H116" s="2"/>
      <c r="I116" s="2"/>
      <c r="J116" s="2"/>
      <c r="K116" s="2"/>
      <c r="L116" s="2"/>
      <c r="M116" s="2"/>
      <c r="N116" s="2"/>
      <c r="O116" s="2"/>
      <c r="P116" s="2"/>
      <c r="Q116" s="2"/>
    </row>
    <row r="117" spans="1:17" ht="12.75" customHeight="1" x14ac:dyDescent="0.2">
      <c r="A117" s="2"/>
      <c r="B117" s="2"/>
      <c r="C117" s="6"/>
      <c r="D117" s="6"/>
      <c r="E117" s="6"/>
      <c r="F117" s="6"/>
      <c r="G117" s="2"/>
      <c r="H117" s="2"/>
      <c r="I117" s="2"/>
      <c r="J117" s="2"/>
      <c r="K117" s="2"/>
      <c r="L117" s="2"/>
      <c r="M117" s="2"/>
      <c r="N117" s="2"/>
      <c r="O117" s="2"/>
      <c r="P117" s="2"/>
      <c r="Q117" s="2"/>
    </row>
    <row r="118" spans="1:17" ht="12.75" customHeight="1" x14ac:dyDescent="0.2">
      <c r="A118" s="2"/>
      <c r="B118" s="2"/>
      <c r="C118" s="6"/>
      <c r="D118" s="6"/>
      <c r="E118" s="6"/>
      <c r="F118" s="6"/>
      <c r="G118" s="2"/>
      <c r="H118" s="2"/>
      <c r="I118" s="2"/>
      <c r="J118" s="2"/>
      <c r="K118" s="2"/>
      <c r="L118" s="2"/>
      <c r="M118" s="2"/>
      <c r="N118" s="2"/>
      <c r="O118" s="2"/>
      <c r="P118" s="2"/>
      <c r="Q118" s="2"/>
    </row>
    <row r="119" spans="1:17" ht="12.75" customHeight="1" x14ac:dyDescent="0.2">
      <c r="A119" s="2"/>
      <c r="B119" s="2"/>
      <c r="C119" s="6"/>
      <c r="D119" s="6"/>
      <c r="E119" s="6"/>
      <c r="F119" s="6"/>
      <c r="G119" s="2"/>
      <c r="H119" s="2"/>
      <c r="I119" s="2"/>
      <c r="J119" s="2"/>
      <c r="K119" s="2"/>
      <c r="L119" s="2"/>
      <c r="M119" s="2"/>
      <c r="N119" s="2"/>
      <c r="O119" s="2"/>
      <c r="P119" s="2"/>
      <c r="Q119" s="2"/>
    </row>
    <row r="120" spans="1:17" ht="12.75" customHeight="1" x14ac:dyDescent="0.2">
      <c r="A120" s="2"/>
      <c r="B120" s="2"/>
      <c r="C120" s="6"/>
      <c r="D120" s="6"/>
      <c r="E120" s="6"/>
      <c r="F120" s="6"/>
      <c r="G120" s="2"/>
      <c r="H120" s="2"/>
      <c r="I120" s="2"/>
      <c r="J120" s="2"/>
      <c r="K120" s="2"/>
      <c r="L120" s="2"/>
      <c r="M120" s="2"/>
      <c r="N120" s="2"/>
      <c r="O120" s="2"/>
      <c r="P120" s="2"/>
      <c r="Q120" s="2"/>
    </row>
    <row r="121" spans="1:17" ht="12.75" customHeight="1" x14ac:dyDescent="0.2">
      <c r="A121" s="2"/>
      <c r="B121" s="2"/>
      <c r="C121" s="6"/>
      <c r="D121" s="6"/>
      <c r="E121" s="6"/>
      <c r="F121" s="6"/>
      <c r="G121" s="2"/>
      <c r="H121" s="2"/>
      <c r="I121" s="2"/>
      <c r="J121" s="2"/>
      <c r="K121" s="2"/>
      <c r="L121" s="2"/>
      <c r="M121" s="2"/>
      <c r="N121" s="2"/>
      <c r="O121" s="2"/>
      <c r="P121" s="2"/>
      <c r="Q121" s="2"/>
    </row>
    <row r="122" spans="1:17" ht="12.75" customHeight="1" x14ac:dyDescent="0.2">
      <c r="A122" s="2"/>
      <c r="B122" s="2"/>
      <c r="C122" s="6"/>
      <c r="D122" s="6"/>
      <c r="E122" s="6"/>
      <c r="F122" s="6"/>
      <c r="G122" s="2"/>
      <c r="H122" s="2"/>
      <c r="I122" s="2"/>
      <c r="J122" s="2"/>
      <c r="K122" s="2"/>
      <c r="L122" s="2"/>
      <c r="M122" s="2"/>
      <c r="N122" s="2"/>
      <c r="O122" s="2"/>
      <c r="P122" s="2"/>
      <c r="Q122" s="2"/>
    </row>
    <row r="123" spans="1:17" ht="12.75" customHeight="1" x14ac:dyDescent="0.2">
      <c r="A123" s="2"/>
      <c r="B123" s="2"/>
      <c r="C123" s="6"/>
      <c r="D123" s="6"/>
      <c r="E123" s="6"/>
      <c r="F123" s="6"/>
      <c r="G123" s="2"/>
      <c r="H123" s="2"/>
      <c r="I123" s="2"/>
      <c r="J123" s="2"/>
      <c r="K123" s="2"/>
      <c r="L123" s="2"/>
      <c r="M123" s="2"/>
      <c r="N123" s="2"/>
      <c r="O123" s="2"/>
      <c r="P123" s="2"/>
      <c r="Q123" s="2"/>
    </row>
    <row r="124" spans="1:17" ht="12.75" customHeight="1" x14ac:dyDescent="0.2">
      <c r="A124" s="2"/>
      <c r="B124" s="2"/>
      <c r="C124" s="6"/>
      <c r="D124" s="6"/>
      <c r="E124" s="6"/>
      <c r="F124" s="6"/>
      <c r="G124" s="2"/>
      <c r="H124" s="2"/>
      <c r="I124" s="2"/>
      <c r="J124" s="2"/>
      <c r="K124" s="2"/>
      <c r="L124" s="2"/>
      <c r="M124" s="2"/>
      <c r="N124" s="2"/>
      <c r="O124" s="2"/>
      <c r="P124" s="2"/>
      <c r="Q124" s="2"/>
    </row>
    <row r="125" spans="1:17" ht="12.75" customHeight="1" x14ac:dyDescent="0.2">
      <c r="A125" s="2"/>
      <c r="B125" s="2"/>
      <c r="C125" s="6"/>
      <c r="D125" s="6"/>
      <c r="E125" s="6"/>
      <c r="F125" s="6"/>
      <c r="G125" s="2"/>
      <c r="H125" s="2"/>
      <c r="I125" s="2"/>
      <c r="J125" s="2"/>
      <c r="K125" s="2"/>
      <c r="L125" s="2"/>
      <c r="M125" s="2"/>
      <c r="N125" s="2"/>
      <c r="O125" s="2"/>
      <c r="P125" s="2"/>
      <c r="Q125" s="2"/>
    </row>
    <row r="126" spans="1:17" ht="12.75" customHeight="1" x14ac:dyDescent="0.2">
      <c r="A126" s="2"/>
      <c r="B126" s="2"/>
      <c r="C126" s="6"/>
      <c r="D126" s="6"/>
      <c r="E126" s="6"/>
      <c r="F126" s="6"/>
      <c r="G126" s="2"/>
      <c r="H126" s="2"/>
      <c r="I126" s="2"/>
      <c r="J126" s="2"/>
      <c r="K126" s="2"/>
      <c r="L126" s="2"/>
      <c r="M126" s="2"/>
      <c r="N126" s="2"/>
      <c r="O126" s="2"/>
      <c r="P126" s="2"/>
      <c r="Q126" s="2"/>
    </row>
    <row r="127" spans="1:17" ht="12.75" customHeight="1" x14ac:dyDescent="0.2">
      <c r="A127" s="2"/>
      <c r="B127" s="2"/>
      <c r="C127" s="6"/>
      <c r="D127" s="6"/>
      <c r="E127" s="6"/>
      <c r="F127" s="6"/>
      <c r="G127" s="2"/>
      <c r="H127" s="2"/>
      <c r="I127" s="2"/>
      <c r="J127" s="2"/>
      <c r="K127" s="2"/>
      <c r="L127" s="2"/>
      <c r="M127" s="2"/>
      <c r="N127" s="2"/>
      <c r="O127" s="2"/>
      <c r="P127" s="2"/>
      <c r="Q127" s="2"/>
    </row>
    <row r="128" spans="1:17" ht="12.75" customHeight="1" x14ac:dyDescent="0.2">
      <c r="A128" s="2"/>
      <c r="B128" s="2"/>
      <c r="C128" s="6"/>
      <c r="D128" s="6"/>
      <c r="E128" s="6"/>
      <c r="F128" s="6"/>
      <c r="G128" s="2"/>
      <c r="H128" s="2"/>
      <c r="I128" s="2"/>
      <c r="J128" s="2"/>
      <c r="K128" s="2"/>
      <c r="L128" s="2"/>
      <c r="M128" s="2"/>
      <c r="N128" s="2"/>
      <c r="O128" s="2"/>
      <c r="P128" s="2"/>
      <c r="Q128" s="2"/>
    </row>
    <row r="129" spans="1:17" ht="12.75" customHeight="1" x14ac:dyDescent="0.2">
      <c r="A129" s="2"/>
      <c r="B129" s="2"/>
      <c r="C129" s="6"/>
      <c r="D129" s="6"/>
      <c r="E129" s="6"/>
      <c r="F129" s="6"/>
      <c r="G129" s="2"/>
      <c r="H129" s="2"/>
      <c r="I129" s="2"/>
      <c r="J129" s="2"/>
      <c r="K129" s="2"/>
      <c r="L129" s="2"/>
      <c r="M129" s="2"/>
      <c r="N129" s="2"/>
      <c r="O129" s="2"/>
      <c r="P129" s="2"/>
      <c r="Q129" s="2"/>
    </row>
    <row r="130" spans="1:17" ht="12.75" customHeight="1" x14ac:dyDescent="0.2">
      <c r="A130" s="2"/>
      <c r="B130" s="2"/>
      <c r="C130" s="6"/>
      <c r="D130" s="6"/>
      <c r="E130" s="6"/>
      <c r="F130" s="6"/>
      <c r="G130" s="2"/>
      <c r="H130" s="2"/>
      <c r="I130" s="2"/>
      <c r="J130" s="2"/>
      <c r="K130" s="2"/>
      <c r="L130" s="2"/>
      <c r="M130" s="2"/>
      <c r="N130" s="2"/>
      <c r="O130" s="2"/>
      <c r="P130" s="2"/>
      <c r="Q130" s="2"/>
    </row>
    <row r="131" spans="1:17" ht="12.75" customHeight="1" x14ac:dyDescent="0.2">
      <c r="A131" s="2"/>
      <c r="B131" s="2"/>
      <c r="C131" s="6"/>
      <c r="D131" s="6"/>
      <c r="E131" s="6"/>
      <c r="F131" s="6"/>
      <c r="G131" s="2"/>
      <c r="H131" s="2"/>
      <c r="I131" s="2"/>
      <c r="J131" s="2"/>
      <c r="K131" s="2"/>
      <c r="L131" s="2"/>
      <c r="M131" s="2"/>
      <c r="N131" s="2"/>
      <c r="O131" s="2"/>
      <c r="P131" s="2"/>
      <c r="Q131" s="2"/>
    </row>
    <row r="132" spans="1:17" ht="12.75" customHeight="1" x14ac:dyDescent="0.2">
      <c r="A132" s="2"/>
      <c r="B132" s="2"/>
      <c r="C132" s="6"/>
      <c r="D132" s="6"/>
      <c r="E132" s="6"/>
      <c r="F132" s="6"/>
      <c r="G132" s="2"/>
      <c r="H132" s="2"/>
      <c r="I132" s="2"/>
      <c r="J132" s="2"/>
      <c r="K132" s="2"/>
      <c r="L132" s="2"/>
      <c r="M132" s="2"/>
      <c r="N132" s="2"/>
      <c r="O132" s="2"/>
      <c r="P132" s="2"/>
      <c r="Q132" s="2"/>
    </row>
    <row r="133" spans="1:17" ht="12.75" customHeight="1" x14ac:dyDescent="0.2">
      <c r="A133" s="2"/>
      <c r="B133" s="2"/>
      <c r="C133" s="6"/>
      <c r="D133" s="6"/>
      <c r="E133" s="6"/>
      <c r="F133" s="6"/>
      <c r="G133" s="2"/>
      <c r="H133" s="2"/>
      <c r="I133" s="2"/>
      <c r="J133" s="2"/>
      <c r="K133" s="2"/>
      <c r="L133" s="2"/>
      <c r="M133" s="2"/>
      <c r="N133" s="2"/>
      <c r="O133" s="2"/>
      <c r="P133" s="2"/>
      <c r="Q133" s="2"/>
    </row>
    <row r="134" spans="1:17" ht="12.75" customHeight="1" x14ac:dyDescent="0.2">
      <c r="A134" s="2"/>
      <c r="B134" s="2"/>
      <c r="C134" s="6"/>
      <c r="D134" s="6"/>
      <c r="E134" s="6"/>
      <c r="F134" s="6"/>
      <c r="G134" s="2"/>
      <c r="H134" s="2"/>
      <c r="I134" s="2"/>
      <c r="J134" s="2"/>
      <c r="K134" s="2"/>
      <c r="L134" s="2"/>
      <c r="M134" s="2"/>
      <c r="N134" s="2"/>
      <c r="O134" s="2"/>
      <c r="P134" s="2"/>
      <c r="Q134" s="2"/>
    </row>
    <row r="135" spans="1:17" ht="12.75" customHeight="1" x14ac:dyDescent="0.2">
      <c r="A135" s="2"/>
      <c r="B135" s="2"/>
      <c r="C135" s="6"/>
      <c r="D135" s="6"/>
      <c r="E135" s="6"/>
      <c r="F135" s="6"/>
      <c r="G135" s="2"/>
      <c r="H135" s="2"/>
      <c r="I135" s="2"/>
      <c r="J135" s="2"/>
      <c r="K135" s="2"/>
      <c r="L135" s="2"/>
      <c r="M135" s="2"/>
      <c r="N135" s="2"/>
      <c r="O135" s="2"/>
      <c r="P135" s="2"/>
      <c r="Q135" s="2"/>
    </row>
    <row r="136" spans="1:17" ht="12.75" customHeight="1" x14ac:dyDescent="0.2">
      <c r="A136" s="2"/>
      <c r="B136" s="2"/>
      <c r="C136" s="6"/>
      <c r="D136" s="6"/>
      <c r="E136" s="6"/>
      <c r="F136" s="6"/>
      <c r="G136" s="2"/>
      <c r="H136" s="2"/>
      <c r="I136" s="2"/>
      <c r="J136" s="2"/>
      <c r="K136" s="2"/>
      <c r="L136" s="2"/>
      <c r="M136" s="2"/>
      <c r="N136" s="2"/>
      <c r="O136" s="2"/>
      <c r="P136" s="2"/>
      <c r="Q136" s="2"/>
    </row>
    <row r="137" spans="1:17" ht="12.75" customHeight="1" x14ac:dyDescent="0.2">
      <c r="A137" s="2"/>
      <c r="B137" s="2"/>
      <c r="C137" s="6"/>
      <c r="D137" s="6"/>
      <c r="E137" s="6"/>
      <c r="F137" s="6"/>
      <c r="G137" s="2"/>
      <c r="H137" s="2"/>
      <c r="I137" s="2"/>
      <c r="J137" s="2"/>
      <c r="K137" s="2"/>
      <c r="L137" s="2"/>
      <c r="M137" s="2"/>
      <c r="N137" s="2"/>
      <c r="O137" s="2"/>
      <c r="P137" s="2"/>
      <c r="Q137" s="2"/>
    </row>
    <row r="138" spans="1:17" ht="12.75" customHeight="1" x14ac:dyDescent="0.2">
      <c r="A138" s="2"/>
      <c r="B138" s="2"/>
      <c r="C138" s="6"/>
      <c r="D138" s="6"/>
      <c r="E138" s="6"/>
      <c r="F138" s="6"/>
      <c r="G138" s="2"/>
      <c r="H138" s="2"/>
      <c r="I138" s="2"/>
      <c r="J138" s="2"/>
      <c r="K138" s="2"/>
      <c r="L138" s="2"/>
      <c r="M138" s="2"/>
      <c r="N138" s="2"/>
      <c r="O138" s="2"/>
      <c r="P138" s="2"/>
      <c r="Q138" s="2"/>
    </row>
    <row r="139" spans="1:17" ht="12.75" customHeight="1" x14ac:dyDescent="0.2">
      <c r="A139" s="2"/>
      <c r="B139" s="2"/>
      <c r="C139" s="6"/>
      <c r="D139" s="6"/>
      <c r="E139" s="6"/>
      <c r="F139" s="6"/>
      <c r="G139" s="2"/>
      <c r="H139" s="2"/>
      <c r="I139" s="2"/>
      <c r="J139" s="2"/>
      <c r="K139" s="2"/>
      <c r="L139" s="2"/>
      <c r="M139" s="2"/>
      <c r="N139" s="2"/>
      <c r="O139" s="2"/>
      <c r="P139" s="2"/>
      <c r="Q139" s="2"/>
    </row>
    <row r="140" spans="1:17" ht="12.75" customHeight="1" x14ac:dyDescent="0.2">
      <c r="A140" s="2"/>
      <c r="B140" s="2"/>
      <c r="C140" s="6"/>
      <c r="D140" s="6"/>
      <c r="E140" s="6"/>
      <c r="F140" s="6"/>
      <c r="G140" s="2"/>
      <c r="H140" s="2"/>
      <c r="I140" s="2"/>
      <c r="J140" s="2"/>
      <c r="K140" s="2"/>
      <c r="L140" s="2"/>
      <c r="M140" s="2"/>
      <c r="N140" s="2"/>
      <c r="O140" s="2"/>
      <c r="P140" s="2"/>
      <c r="Q140" s="2"/>
    </row>
    <row r="141" spans="1:17" ht="12.75" customHeight="1" x14ac:dyDescent="0.2">
      <c r="A141" s="2"/>
      <c r="B141" s="2"/>
      <c r="C141" s="6"/>
      <c r="D141" s="6"/>
      <c r="E141" s="6"/>
      <c r="F141" s="6"/>
      <c r="G141" s="2"/>
      <c r="H141" s="2"/>
      <c r="I141" s="2"/>
      <c r="J141" s="2"/>
      <c r="K141" s="2"/>
      <c r="L141" s="2"/>
      <c r="M141" s="2"/>
      <c r="N141" s="2"/>
      <c r="O141" s="2"/>
      <c r="P141" s="2"/>
      <c r="Q141" s="2"/>
    </row>
    <row r="142" spans="1:17" ht="12.75" customHeight="1" x14ac:dyDescent="0.2">
      <c r="A142" s="2"/>
      <c r="B142" s="2"/>
      <c r="C142" s="6"/>
      <c r="D142" s="6"/>
      <c r="E142" s="6"/>
      <c r="F142" s="6"/>
      <c r="G142" s="2"/>
      <c r="H142" s="2"/>
      <c r="I142" s="2"/>
      <c r="J142" s="2"/>
      <c r="K142" s="2"/>
      <c r="L142" s="2"/>
      <c r="M142" s="2"/>
      <c r="N142" s="2"/>
      <c r="O142" s="2"/>
      <c r="P142" s="2"/>
      <c r="Q142" s="2"/>
    </row>
    <row r="143" spans="1:17" ht="12.75" customHeight="1" x14ac:dyDescent="0.2">
      <c r="A143" s="2"/>
      <c r="B143" s="2"/>
      <c r="C143" s="6"/>
      <c r="D143" s="6"/>
      <c r="E143" s="6"/>
      <c r="F143" s="6"/>
      <c r="G143" s="2"/>
      <c r="H143" s="2"/>
      <c r="I143" s="2"/>
      <c r="J143" s="2"/>
      <c r="K143" s="2"/>
      <c r="L143" s="2"/>
      <c r="M143" s="2"/>
      <c r="N143" s="2"/>
      <c r="O143" s="2"/>
      <c r="P143" s="2"/>
      <c r="Q143" s="2"/>
    </row>
    <row r="144" spans="1:17" ht="12.75" customHeight="1" x14ac:dyDescent="0.2">
      <c r="A144" s="2"/>
      <c r="B144" s="2"/>
      <c r="C144" s="6"/>
      <c r="D144" s="6"/>
      <c r="E144" s="6"/>
      <c r="F144" s="6"/>
      <c r="G144" s="2"/>
      <c r="H144" s="2"/>
      <c r="I144" s="2"/>
      <c r="J144" s="2"/>
      <c r="K144" s="2"/>
      <c r="L144" s="2"/>
      <c r="M144" s="2"/>
      <c r="N144" s="2"/>
      <c r="O144" s="2"/>
      <c r="P144" s="2"/>
      <c r="Q144" s="2"/>
    </row>
    <row r="145" spans="1:17" ht="12.75" customHeight="1" x14ac:dyDescent="0.2">
      <c r="A145" s="2"/>
      <c r="B145" s="2"/>
      <c r="C145" s="6"/>
      <c r="D145" s="6"/>
      <c r="E145" s="6"/>
      <c r="F145" s="6"/>
      <c r="G145" s="2"/>
      <c r="H145" s="2"/>
      <c r="I145" s="2"/>
      <c r="J145" s="2"/>
      <c r="K145" s="2"/>
      <c r="L145" s="2"/>
      <c r="M145" s="2"/>
      <c r="N145" s="2"/>
      <c r="O145" s="2"/>
      <c r="P145" s="2"/>
      <c r="Q145" s="2"/>
    </row>
    <row r="146" spans="1:17" ht="12.75" customHeight="1" x14ac:dyDescent="0.2">
      <c r="A146" s="2"/>
      <c r="B146" s="2"/>
      <c r="C146" s="6"/>
      <c r="D146" s="6"/>
      <c r="E146" s="6"/>
      <c r="F146" s="6"/>
      <c r="G146" s="2"/>
      <c r="H146" s="2"/>
      <c r="I146" s="2"/>
      <c r="J146" s="2"/>
      <c r="K146" s="2"/>
      <c r="L146" s="2"/>
      <c r="M146" s="2"/>
      <c r="N146" s="2"/>
      <c r="O146" s="2"/>
      <c r="P146" s="2"/>
      <c r="Q146" s="2"/>
    </row>
    <row r="147" spans="1:17" ht="12.75" customHeight="1" x14ac:dyDescent="0.2">
      <c r="A147" s="2"/>
      <c r="B147" s="2"/>
      <c r="C147" s="6"/>
      <c r="D147" s="6"/>
      <c r="E147" s="6"/>
      <c r="F147" s="6"/>
      <c r="G147" s="2"/>
      <c r="H147" s="2"/>
      <c r="I147" s="2"/>
      <c r="J147" s="2"/>
      <c r="K147" s="2"/>
      <c r="L147" s="2"/>
      <c r="M147" s="2"/>
      <c r="N147" s="2"/>
      <c r="O147" s="2"/>
      <c r="P147" s="2"/>
      <c r="Q147" s="2"/>
    </row>
    <row r="148" spans="1:17" ht="12.75" customHeight="1" x14ac:dyDescent="0.2">
      <c r="A148" s="2"/>
      <c r="B148" s="2"/>
      <c r="C148" s="6"/>
      <c r="D148" s="6"/>
      <c r="E148" s="6"/>
      <c r="F148" s="6"/>
      <c r="G148" s="2"/>
      <c r="H148" s="2"/>
      <c r="I148" s="2"/>
      <c r="J148" s="2"/>
      <c r="K148" s="2"/>
      <c r="L148" s="2"/>
      <c r="M148" s="2"/>
      <c r="N148" s="2"/>
      <c r="O148" s="2"/>
      <c r="P148" s="2"/>
      <c r="Q148" s="2"/>
    </row>
    <row r="149" spans="1:17" ht="12.75" customHeight="1" x14ac:dyDescent="0.2">
      <c r="A149" s="2"/>
      <c r="B149" s="2"/>
      <c r="C149" s="6"/>
      <c r="D149" s="6"/>
      <c r="E149" s="6"/>
      <c r="F149" s="6"/>
      <c r="G149" s="2"/>
      <c r="H149" s="2"/>
      <c r="I149" s="2"/>
      <c r="J149" s="2"/>
      <c r="K149" s="2"/>
      <c r="L149" s="2"/>
      <c r="M149" s="2"/>
      <c r="N149" s="2"/>
      <c r="O149" s="2"/>
      <c r="P149" s="2"/>
      <c r="Q149" s="2"/>
    </row>
    <row r="150" spans="1:17" ht="12.75" customHeight="1" x14ac:dyDescent="0.2">
      <c r="A150" s="2"/>
      <c r="B150" s="2"/>
      <c r="C150" s="6"/>
      <c r="D150" s="6"/>
      <c r="E150" s="6"/>
      <c r="F150" s="6"/>
      <c r="G150" s="2"/>
      <c r="H150" s="2"/>
      <c r="I150" s="2"/>
      <c r="J150" s="2"/>
      <c r="K150" s="2"/>
      <c r="L150" s="2"/>
      <c r="M150" s="2"/>
      <c r="N150" s="2"/>
      <c r="O150" s="2"/>
      <c r="P150" s="2"/>
      <c r="Q150" s="2"/>
    </row>
    <row r="151" spans="1:17" ht="12.75" customHeight="1" x14ac:dyDescent="0.2">
      <c r="A151" s="2"/>
      <c r="B151" s="2"/>
      <c r="C151" s="6"/>
      <c r="D151" s="6"/>
      <c r="E151" s="6"/>
      <c r="F151" s="6"/>
      <c r="G151" s="2"/>
      <c r="H151" s="2"/>
      <c r="I151" s="2"/>
      <c r="J151" s="2"/>
      <c r="K151" s="2"/>
      <c r="L151" s="2"/>
      <c r="M151" s="2"/>
      <c r="N151" s="2"/>
      <c r="O151" s="2"/>
      <c r="P151" s="2"/>
      <c r="Q151" s="2"/>
    </row>
    <row r="152" spans="1:17" ht="12.75" customHeight="1" x14ac:dyDescent="0.2">
      <c r="A152" s="2"/>
      <c r="B152" s="2"/>
      <c r="C152" s="6"/>
      <c r="D152" s="6"/>
      <c r="E152" s="6"/>
      <c r="F152" s="6"/>
      <c r="G152" s="2"/>
      <c r="H152" s="2"/>
      <c r="I152" s="2"/>
      <c r="J152" s="2"/>
      <c r="K152" s="2"/>
      <c r="L152" s="2"/>
      <c r="M152" s="2"/>
      <c r="N152" s="2"/>
      <c r="O152" s="2"/>
      <c r="P152" s="2"/>
      <c r="Q152" s="2"/>
    </row>
    <row r="153" spans="1:17" ht="12.75" customHeight="1" x14ac:dyDescent="0.2">
      <c r="A153" s="2"/>
      <c r="B153" s="2"/>
      <c r="C153" s="6"/>
      <c r="D153" s="6"/>
      <c r="E153" s="6"/>
      <c r="F153" s="6"/>
      <c r="G153" s="2"/>
      <c r="H153" s="2"/>
      <c r="I153" s="2"/>
      <c r="J153" s="2"/>
      <c r="K153" s="2"/>
      <c r="L153" s="2"/>
      <c r="M153" s="2"/>
      <c r="N153" s="2"/>
      <c r="O153" s="2"/>
      <c r="P153" s="2"/>
      <c r="Q153" s="2"/>
    </row>
    <row r="154" spans="1:17" ht="12.75" customHeight="1" x14ac:dyDescent="0.2">
      <c r="A154" s="2"/>
      <c r="B154" s="2"/>
      <c r="C154" s="6"/>
      <c r="D154" s="6"/>
      <c r="E154" s="6"/>
      <c r="F154" s="6"/>
      <c r="G154" s="2"/>
      <c r="H154" s="2"/>
      <c r="I154" s="2"/>
      <c r="J154" s="2"/>
      <c r="K154" s="2"/>
      <c r="L154" s="2"/>
      <c r="M154" s="2"/>
      <c r="N154" s="2"/>
      <c r="O154" s="2"/>
      <c r="P154" s="2"/>
      <c r="Q154" s="2"/>
    </row>
    <row r="155" spans="1:17" ht="12.75" customHeight="1" x14ac:dyDescent="0.2">
      <c r="A155" s="2"/>
      <c r="B155" s="2"/>
      <c r="C155" s="6"/>
      <c r="D155" s="6"/>
      <c r="E155" s="6"/>
      <c r="F155" s="6"/>
      <c r="G155" s="2"/>
      <c r="H155" s="2"/>
      <c r="I155" s="2"/>
      <c r="J155" s="2"/>
      <c r="K155" s="2"/>
      <c r="L155" s="2"/>
      <c r="M155" s="2"/>
      <c r="N155" s="2"/>
      <c r="O155" s="2"/>
      <c r="P155" s="2"/>
      <c r="Q155" s="2"/>
    </row>
    <row r="156" spans="1:17" ht="12.75" customHeight="1" x14ac:dyDescent="0.2">
      <c r="A156" s="2"/>
      <c r="B156" s="2"/>
      <c r="C156" s="6"/>
      <c r="D156" s="6"/>
      <c r="E156" s="6"/>
      <c r="F156" s="6"/>
      <c r="G156" s="2"/>
      <c r="H156" s="2"/>
      <c r="I156" s="2"/>
      <c r="J156" s="2"/>
      <c r="K156" s="2"/>
      <c r="L156" s="2"/>
      <c r="M156" s="2"/>
      <c r="N156" s="2"/>
      <c r="O156" s="2"/>
      <c r="P156" s="2"/>
      <c r="Q156" s="2"/>
    </row>
    <row r="157" spans="1:17" ht="12.75" customHeight="1" x14ac:dyDescent="0.2">
      <c r="A157" s="2"/>
      <c r="B157" s="2"/>
      <c r="C157" s="6"/>
      <c r="D157" s="6"/>
      <c r="E157" s="6"/>
      <c r="F157" s="6"/>
      <c r="G157" s="2"/>
      <c r="H157" s="2"/>
      <c r="I157" s="2"/>
      <c r="J157" s="2"/>
      <c r="K157" s="2"/>
      <c r="L157" s="2"/>
      <c r="M157" s="2"/>
      <c r="N157" s="2"/>
      <c r="O157" s="2"/>
      <c r="P157" s="2"/>
      <c r="Q157" s="2"/>
    </row>
    <row r="158" spans="1:17" ht="12.75" customHeight="1" x14ac:dyDescent="0.2">
      <c r="A158" s="2"/>
      <c r="B158" s="2"/>
      <c r="C158" s="6"/>
      <c r="D158" s="6"/>
      <c r="E158" s="6"/>
      <c r="F158" s="6"/>
      <c r="G158" s="2"/>
      <c r="H158" s="2"/>
      <c r="I158" s="2"/>
      <c r="J158" s="2"/>
      <c r="K158" s="2"/>
      <c r="L158" s="2"/>
      <c r="M158" s="2"/>
      <c r="N158" s="2"/>
      <c r="O158" s="2"/>
      <c r="P158" s="2"/>
      <c r="Q158" s="2"/>
    </row>
    <row r="159" spans="1:17" ht="12.75" customHeight="1" x14ac:dyDescent="0.2">
      <c r="A159" s="2"/>
      <c r="B159" s="2"/>
      <c r="C159" s="6"/>
      <c r="D159" s="6"/>
      <c r="E159" s="6"/>
      <c r="F159" s="6"/>
      <c r="G159" s="2"/>
      <c r="H159" s="2"/>
      <c r="I159" s="2"/>
      <c r="J159" s="2"/>
      <c r="K159" s="2"/>
      <c r="L159" s="2"/>
      <c r="M159" s="2"/>
      <c r="N159" s="2"/>
      <c r="O159" s="2"/>
      <c r="P159" s="2"/>
      <c r="Q159" s="2"/>
    </row>
    <row r="160" spans="1:17" ht="12.75" customHeight="1" x14ac:dyDescent="0.2">
      <c r="A160" s="2"/>
      <c r="B160" s="2"/>
      <c r="C160" s="6"/>
      <c r="D160" s="6"/>
      <c r="E160" s="6"/>
      <c r="F160" s="6"/>
      <c r="G160" s="2"/>
      <c r="H160" s="2"/>
      <c r="I160" s="2"/>
      <c r="J160" s="2"/>
      <c r="K160" s="2"/>
      <c r="L160" s="2"/>
      <c r="M160" s="2"/>
      <c r="N160" s="2"/>
      <c r="O160" s="2"/>
      <c r="P160" s="2"/>
      <c r="Q160" s="2"/>
    </row>
    <row r="161" spans="1:17" ht="12.75" customHeight="1" x14ac:dyDescent="0.2">
      <c r="A161" s="2"/>
      <c r="B161" s="2"/>
      <c r="C161" s="6"/>
      <c r="D161" s="6"/>
      <c r="E161" s="6"/>
      <c r="F161" s="6"/>
      <c r="G161" s="2"/>
      <c r="H161" s="2"/>
      <c r="I161" s="2"/>
      <c r="J161" s="2"/>
      <c r="K161" s="2"/>
      <c r="L161" s="2"/>
      <c r="M161" s="2"/>
      <c r="N161" s="2"/>
      <c r="O161" s="2"/>
      <c r="P161" s="2"/>
      <c r="Q161" s="2"/>
    </row>
    <row r="162" spans="1:17" ht="12.75" customHeight="1" x14ac:dyDescent="0.2">
      <c r="A162" s="2"/>
      <c r="B162" s="2"/>
      <c r="C162" s="6"/>
      <c r="D162" s="6"/>
      <c r="E162" s="6"/>
      <c r="F162" s="6"/>
      <c r="G162" s="2"/>
      <c r="H162" s="2"/>
      <c r="I162" s="2"/>
      <c r="J162" s="2"/>
      <c r="K162" s="2"/>
      <c r="L162" s="2"/>
      <c r="M162" s="2"/>
      <c r="N162" s="2"/>
      <c r="O162" s="2"/>
      <c r="P162" s="2"/>
      <c r="Q162" s="2"/>
    </row>
    <row r="163" spans="1:17" ht="12.75" customHeight="1" x14ac:dyDescent="0.2">
      <c r="A163" s="2"/>
      <c r="B163" s="2"/>
      <c r="C163" s="6"/>
      <c r="D163" s="6"/>
      <c r="E163" s="6"/>
      <c r="F163" s="6"/>
      <c r="G163" s="2"/>
      <c r="H163" s="2"/>
      <c r="I163" s="2"/>
      <c r="J163" s="2"/>
      <c r="K163" s="2"/>
      <c r="L163" s="2"/>
      <c r="M163" s="2"/>
      <c r="N163" s="2"/>
      <c r="O163" s="2"/>
      <c r="P163" s="2"/>
      <c r="Q163" s="2"/>
    </row>
    <row r="164" spans="1:17" ht="12.75" customHeight="1" x14ac:dyDescent="0.2">
      <c r="A164" s="2"/>
      <c r="B164" s="2"/>
      <c r="C164" s="6"/>
      <c r="D164" s="6"/>
      <c r="E164" s="6"/>
      <c r="F164" s="6"/>
      <c r="G164" s="2"/>
      <c r="H164" s="2"/>
      <c r="I164" s="2"/>
      <c r="J164" s="2"/>
      <c r="K164" s="2"/>
      <c r="L164" s="2"/>
      <c r="M164" s="2"/>
      <c r="N164" s="2"/>
      <c r="O164" s="2"/>
      <c r="P164" s="2"/>
      <c r="Q164" s="2"/>
    </row>
    <row r="165" spans="1:17" ht="12.75" customHeight="1" x14ac:dyDescent="0.2">
      <c r="A165" s="2"/>
      <c r="B165" s="2"/>
      <c r="C165" s="6"/>
      <c r="D165" s="6"/>
      <c r="E165" s="6"/>
      <c r="F165" s="6"/>
      <c r="G165" s="2"/>
      <c r="H165" s="2"/>
      <c r="I165" s="2"/>
      <c r="J165" s="2"/>
      <c r="K165" s="2"/>
      <c r="L165" s="2"/>
      <c r="M165" s="2"/>
      <c r="N165" s="2"/>
      <c r="O165" s="2"/>
      <c r="P165" s="2"/>
      <c r="Q165" s="2"/>
    </row>
    <row r="166" spans="1:17" ht="12.75" customHeight="1" x14ac:dyDescent="0.2">
      <c r="A166" s="2"/>
      <c r="B166" s="2"/>
      <c r="C166" s="6"/>
      <c r="D166" s="6"/>
      <c r="E166" s="6"/>
      <c r="F166" s="6"/>
      <c r="G166" s="2"/>
      <c r="H166" s="2"/>
      <c r="I166" s="2"/>
      <c r="J166" s="2"/>
      <c r="K166" s="2"/>
      <c r="L166" s="2"/>
      <c r="M166" s="2"/>
      <c r="N166" s="2"/>
      <c r="O166" s="2"/>
      <c r="P166" s="2"/>
      <c r="Q166" s="2"/>
    </row>
    <row r="167" spans="1:17" ht="12.75" customHeight="1" x14ac:dyDescent="0.2">
      <c r="A167" s="2"/>
      <c r="B167" s="2"/>
      <c r="C167" s="6"/>
      <c r="D167" s="6"/>
      <c r="E167" s="6"/>
      <c r="F167" s="6"/>
      <c r="G167" s="2"/>
      <c r="H167" s="2"/>
      <c r="I167" s="2"/>
      <c r="J167" s="2"/>
      <c r="K167" s="2"/>
      <c r="L167" s="2"/>
      <c r="M167" s="2"/>
      <c r="N167" s="2"/>
      <c r="O167" s="2"/>
      <c r="P167" s="2"/>
      <c r="Q167" s="2"/>
    </row>
    <row r="168" spans="1:17" ht="12.75" customHeight="1" x14ac:dyDescent="0.2">
      <c r="A168" s="2"/>
      <c r="B168" s="2"/>
      <c r="C168" s="6"/>
      <c r="D168" s="6"/>
      <c r="E168" s="6"/>
      <c r="F168" s="6"/>
      <c r="G168" s="2"/>
      <c r="H168" s="2"/>
      <c r="I168" s="2"/>
      <c r="J168" s="2"/>
      <c r="K168" s="2"/>
      <c r="L168" s="2"/>
      <c r="M168" s="2"/>
      <c r="N168" s="2"/>
      <c r="O168" s="2"/>
      <c r="P168" s="2"/>
      <c r="Q168" s="2"/>
    </row>
    <row r="169" spans="1:17" ht="12.75" customHeight="1" x14ac:dyDescent="0.2">
      <c r="A169" s="2"/>
      <c r="B169" s="2"/>
      <c r="C169" s="6"/>
      <c r="D169" s="6"/>
      <c r="E169" s="6"/>
      <c r="F169" s="6"/>
      <c r="G169" s="2"/>
      <c r="H169" s="2"/>
      <c r="I169" s="2"/>
      <c r="J169" s="2"/>
      <c r="K169" s="2"/>
      <c r="L169" s="2"/>
      <c r="M169" s="2"/>
      <c r="N169" s="2"/>
      <c r="O169" s="2"/>
      <c r="P169" s="2"/>
      <c r="Q169" s="2"/>
    </row>
    <row r="170" spans="1:17" ht="12.75" customHeight="1" x14ac:dyDescent="0.2">
      <c r="A170" s="2"/>
      <c r="B170" s="2"/>
      <c r="C170" s="6"/>
      <c r="D170" s="6"/>
      <c r="E170" s="6"/>
      <c r="F170" s="6"/>
      <c r="G170" s="2"/>
      <c r="H170" s="2"/>
      <c r="I170" s="2"/>
      <c r="J170" s="2"/>
      <c r="K170" s="2"/>
      <c r="L170" s="2"/>
      <c r="M170" s="2"/>
      <c r="N170" s="2"/>
      <c r="O170" s="2"/>
      <c r="P170" s="2"/>
      <c r="Q170" s="2"/>
    </row>
    <row r="171" spans="1:17" ht="12.75" customHeight="1" x14ac:dyDescent="0.2">
      <c r="A171" s="2"/>
      <c r="B171" s="2"/>
      <c r="C171" s="6"/>
      <c r="D171" s="6"/>
      <c r="E171" s="6"/>
      <c r="F171" s="6"/>
      <c r="G171" s="2"/>
      <c r="H171" s="2"/>
      <c r="I171" s="2"/>
      <c r="J171" s="2"/>
      <c r="K171" s="2"/>
      <c r="L171" s="2"/>
      <c r="M171" s="2"/>
      <c r="N171" s="2"/>
      <c r="O171" s="2"/>
      <c r="P171" s="2"/>
      <c r="Q171" s="2"/>
    </row>
    <row r="172" spans="1:17" ht="12.75" customHeight="1" x14ac:dyDescent="0.2">
      <c r="A172" s="2"/>
      <c r="B172" s="2"/>
      <c r="C172" s="6"/>
      <c r="D172" s="6"/>
      <c r="E172" s="6"/>
      <c r="F172" s="6"/>
      <c r="G172" s="2"/>
      <c r="H172" s="2"/>
      <c r="I172" s="2"/>
      <c r="J172" s="2"/>
      <c r="K172" s="2"/>
      <c r="L172" s="2"/>
      <c r="M172" s="2"/>
      <c r="N172" s="2"/>
      <c r="O172" s="2"/>
      <c r="P172" s="2"/>
      <c r="Q172" s="2"/>
    </row>
    <row r="173" spans="1:17" ht="12.75" customHeight="1" x14ac:dyDescent="0.2">
      <c r="A173" s="2"/>
      <c r="B173" s="2"/>
      <c r="C173" s="6"/>
      <c r="D173" s="6"/>
      <c r="E173" s="6"/>
      <c r="F173" s="6"/>
      <c r="G173" s="2"/>
      <c r="H173" s="2"/>
      <c r="I173" s="2"/>
      <c r="J173" s="2"/>
      <c r="K173" s="2"/>
      <c r="L173" s="2"/>
      <c r="M173" s="2"/>
      <c r="N173" s="2"/>
      <c r="O173" s="2"/>
      <c r="P173" s="2"/>
      <c r="Q173" s="2"/>
    </row>
    <row r="174" spans="1:17" ht="12.75" customHeight="1" x14ac:dyDescent="0.2">
      <c r="A174" s="2"/>
      <c r="B174" s="2"/>
      <c r="C174" s="6"/>
      <c r="D174" s="6"/>
      <c r="E174" s="6"/>
      <c r="F174" s="6"/>
      <c r="G174" s="2"/>
      <c r="H174" s="2"/>
      <c r="I174" s="2"/>
      <c r="J174" s="2"/>
      <c r="K174" s="2"/>
      <c r="L174" s="2"/>
      <c r="M174" s="2"/>
      <c r="N174" s="2"/>
      <c r="O174" s="2"/>
      <c r="P174" s="2"/>
      <c r="Q174" s="2"/>
    </row>
    <row r="175" spans="1:17" ht="12.75" customHeight="1" x14ac:dyDescent="0.2">
      <c r="A175" s="2"/>
      <c r="B175" s="2"/>
      <c r="C175" s="6"/>
      <c r="D175" s="6"/>
      <c r="E175" s="6"/>
      <c r="F175" s="6"/>
      <c r="G175" s="2"/>
      <c r="H175" s="2"/>
      <c r="I175" s="2"/>
      <c r="J175" s="2"/>
      <c r="K175" s="2"/>
      <c r="L175" s="2"/>
      <c r="M175" s="2"/>
      <c r="N175" s="2"/>
      <c r="O175" s="2"/>
      <c r="P175" s="2"/>
      <c r="Q175" s="2"/>
    </row>
    <row r="176" spans="1:17" ht="12.75" customHeight="1" x14ac:dyDescent="0.2">
      <c r="A176" s="2"/>
      <c r="B176" s="2"/>
      <c r="C176" s="6"/>
      <c r="D176" s="6"/>
      <c r="E176" s="6"/>
      <c r="F176" s="6"/>
      <c r="G176" s="2"/>
      <c r="H176" s="2"/>
      <c r="I176" s="2"/>
      <c r="J176" s="2"/>
      <c r="K176" s="2"/>
      <c r="L176" s="2"/>
      <c r="M176" s="2"/>
      <c r="N176" s="2"/>
      <c r="O176" s="2"/>
      <c r="P176" s="2"/>
      <c r="Q176" s="2"/>
    </row>
    <row r="177" spans="1:17" ht="12.75" customHeight="1" x14ac:dyDescent="0.2">
      <c r="A177" s="2"/>
      <c r="B177" s="2"/>
      <c r="C177" s="6"/>
      <c r="D177" s="6"/>
      <c r="E177" s="6"/>
      <c r="F177" s="6"/>
      <c r="G177" s="2"/>
      <c r="H177" s="2"/>
      <c r="I177" s="2"/>
      <c r="J177" s="2"/>
      <c r="K177" s="2"/>
      <c r="L177" s="2"/>
      <c r="M177" s="2"/>
      <c r="N177" s="2"/>
      <c r="O177" s="2"/>
      <c r="P177" s="2"/>
      <c r="Q177" s="2"/>
    </row>
    <row r="178" spans="1:17" ht="12.75" customHeight="1" x14ac:dyDescent="0.2">
      <c r="A178" s="2"/>
      <c r="B178" s="2"/>
      <c r="C178" s="6"/>
      <c r="D178" s="6"/>
      <c r="E178" s="6"/>
      <c r="F178" s="6"/>
      <c r="G178" s="2"/>
      <c r="H178" s="2"/>
      <c r="I178" s="2"/>
      <c r="J178" s="2"/>
      <c r="K178" s="2"/>
      <c r="L178" s="2"/>
      <c r="M178" s="2"/>
      <c r="N178" s="2"/>
      <c r="O178" s="2"/>
      <c r="P178" s="2"/>
      <c r="Q178" s="2"/>
    </row>
    <row r="179" spans="1:17" ht="12.75" customHeight="1" x14ac:dyDescent="0.2">
      <c r="A179" s="2"/>
      <c r="B179" s="2"/>
      <c r="C179" s="6"/>
      <c r="D179" s="6"/>
      <c r="E179" s="6"/>
      <c r="F179" s="6"/>
      <c r="G179" s="2"/>
      <c r="H179" s="2"/>
      <c r="I179" s="2"/>
      <c r="J179" s="2"/>
      <c r="K179" s="2"/>
      <c r="L179" s="2"/>
      <c r="M179" s="2"/>
      <c r="N179" s="2"/>
      <c r="O179" s="2"/>
      <c r="P179" s="2"/>
      <c r="Q179" s="2"/>
    </row>
    <row r="180" spans="1:17" ht="12.75" customHeight="1" x14ac:dyDescent="0.2">
      <c r="A180" s="2"/>
      <c r="B180" s="2"/>
      <c r="C180" s="6"/>
      <c r="D180" s="6"/>
      <c r="E180" s="6"/>
      <c r="F180" s="6"/>
      <c r="G180" s="2"/>
      <c r="H180" s="2"/>
      <c r="I180" s="2"/>
      <c r="J180" s="2"/>
      <c r="K180" s="2"/>
      <c r="L180" s="2"/>
      <c r="M180" s="2"/>
      <c r="N180" s="2"/>
      <c r="O180" s="2"/>
      <c r="P180" s="2"/>
      <c r="Q180" s="2"/>
    </row>
    <row r="181" spans="1:17" ht="12.75" customHeight="1" x14ac:dyDescent="0.2">
      <c r="A181" s="2"/>
      <c r="B181" s="2"/>
      <c r="C181" s="6"/>
      <c r="D181" s="6"/>
      <c r="E181" s="6"/>
      <c r="F181" s="6"/>
      <c r="G181" s="2"/>
      <c r="H181" s="2"/>
      <c r="I181" s="2"/>
      <c r="J181" s="2"/>
      <c r="K181" s="2"/>
      <c r="L181" s="2"/>
      <c r="M181" s="2"/>
      <c r="N181" s="2"/>
      <c r="O181" s="2"/>
      <c r="P181" s="2"/>
      <c r="Q181" s="2"/>
    </row>
    <row r="182" spans="1:17" ht="12.75" customHeight="1" x14ac:dyDescent="0.2">
      <c r="A182" s="2"/>
      <c r="B182" s="2"/>
      <c r="C182" s="6"/>
      <c r="D182" s="6"/>
      <c r="E182" s="6"/>
      <c r="F182" s="6"/>
      <c r="G182" s="2"/>
      <c r="H182" s="2"/>
      <c r="I182" s="2"/>
      <c r="J182" s="2"/>
      <c r="K182" s="2"/>
      <c r="L182" s="2"/>
      <c r="M182" s="2"/>
      <c r="N182" s="2"/>
      <c r="O182" s="2"/>
      <c r="P182" s="2"/>
      <c r="Q182" s="2"/>
    </row>
    <row r="183" spans="1:17" ht="12.75" customHeight="1" x14ac:dyDescent="0.2">
      <c r="A183" s="2"/>
      <c r="B183" s="2"/>
      <c r="C183" s="6"/>
      <c r="D183" s="6"/>
      <c r="E183" s="6"/>
      <c r="F183" s="6"/>
      <c r="G183" s="2"/>
      <c r="H183" s="2"/>
      <c r="I183" s="2"/>
      <c r="J183" s="2"/>
      <c r="K183" s="2"/>
      <c r="L183" s="2"/>
      <c r="M183" s="2"/>
      <c r="N183" s="2"/>
      <c r="O183" s="2"/>
      <c r="P183" s="2"/>
      <c r="Q183" s="2"/>
    </row>
    <row r="184" spans="1:17" ht="12.75" customHeight="1" x14ac:dyDescent="0.2">
      <c r="A184" s="2"/>
      <c r="B184" s="2"/>
      <c r="C184" s="6"/>
      <c r="D184" s="6"/>
      <c r="E184" s="6"/>
      <c r="F184" s="6"/>
      <c r="G184" s="2"/>
      <c r="H184" s="2"/>
      <c r="I184" s="2"/>
      <c r="J184" s="2"/>
      <c r="K184" s="2"/>
      <c r="L184" s="2"/>
      <c r="M184" s="2"/>
      <c r="N184" s="2"/>
      <c r="O184" s="2"/>
      <c r="P184" s="2"/>
      <c r="Q184" s="2"/>
    </row>
    <row r="185" spans="1:17" ht="12.75" customHeight="1" x14ac:dyDescent="0.2">
      <c r="A185" s="2"/>
      <c r="B185" s="2"/>
      <c r="C185" s="6"/>
      <c r="D185" s="6"/>
      <c r="E185" s="6"/>
      <c r="F185" s="6"/>
      <c r="G185" s="2"/>
      <c r="H185" s="2"/>
      <c r="I185" s="2"/>
      <c r="J185" s="2"/>
      <c r="K185" s="2"/>
      <c r="L185" s="2"/>
      <c r="M185" s="2"/>
      <c r="N185" s="2"/>
      <c r="O185" s="2"/>
      <c r="P185" s="2"/>
      <c r="Q185" s="2"/>
    </row>
    <row r="186" spans="1:17" ht="12.75" customHeight="1" x14ac:dyDescent="0.2">
      <c r="A186" s="2"/>
      <c r="B186" s="2"/>
      <c r="C186" s="6"/>
      <c r="D186" s="6"/>
      <c r="E186" s="6"/>
      <c r="F186" s="6"/>
      <c r="G186" s="2"/>
      <c r="H186" s="2"/>
      <c r="I186" s="2"/>
      <c r="J186" s="2"/>
      <c r="K186" s="2"/>
      <c r="L186" s="2"/>
      <c r="M186" s="2"/>
      <c r="N186" s="2"/>
      <c r="O186" s="2"/>
      <c r="P186" s="2"/>
      <c r="Q186" s="2"/>
    </row>
    <row r="187" spans="1:17" ht="12.75" customHeight="1" x14ac:dyDescent="0.2">
      <c r="A187" s="2"/>
      <c r="B187" s="2"/>
      <c r="C187" s="6"/>
      <c r="D187" s="6"/>
      <c r="E187" s="6"/>
      <c r="F187" s="6"/>
      <c r="G187" s="2"/>
      <c r="H187" s="2"/>
      <c r="I187" s="2"/>
      <c r="J187" s="2"/>
      <c r="K187" s="2"/>
      <c r="L187" s="2"/>
      <c r="M187" s="2"/>
      <c r="N187" s="2"/>
      <c r="O187" s="2"/>
      <c r="P187" s="2"/>
      <c r="Q187" s="2"/>
    </row>
    <row r="188" spans="1:17" ht="12.75" customHeight="1" x14ac:dyDescent="0.2">
      <c r="A188" s="2"/>
      <c r="B188" s="2"/>
      <c r="C188" s="6"/>
      <c r="D188" s="6"/>
      <c r="E188" s="6"/>
      <c r="F188" s="6"/>
      <c r="G188" s="2"/>
      <c r="H188" s="2"/>
      <c r="I188" s="2"/>
      <c r="J188" s="2"/>
      <c r="K188" s="2"/>
      <c r="L188" s="2"/>
      <c r="M188" s="2"/>
      <c r="N188" s="2"/>
      <c r="O188" s="2"/>
      <c r="P188" s="2"/>
      <c r="Q188" s="2"/>
    </row>
    <row r="189" spans="1:17" ht="12.75" customHeight="1" x14ac:dyDescent="0.2">
      <c r="A189" s="2"/>
      <c r="B189" s="2"/>
      <c r="C189" s="6"/>
      <c r="D189" s="6"/>
      <c r="E189" s="6"/>
      <c r="F189" s="6"/>
      <c r="G189" s="2"/>
      <c r="H189" s="2"/>
      <c r="I189" s="2"/>
      <c r="J189" s="2"/>
      <c r="K189" s="2"/>
      <c r="L189" s="2"/>
      <c r="M189" s="2"/>
      <c r="N189" s="2"/>
      <c r="O189" s="2"/>
      <c r="P189" s="2"/>
      <c r="Q189" s="2"/>
    </row>
    <row r="190" spans="1:17" ht="12.75" customHeight="1" x14ac:dyDescent="0.2">
      <c r="A190" s="2"/>
      <c r="B190" s="2"/>
      <c r="C190" s="6"/>
      <c r="D190" s="6"/>
      <c r="E190" s="6"/>
      <c r="F190" s="6"/>
      <c r="G190" s="2"/>
      <c r="H190" s="2"/>
      <c r="I190" s="2"/>
      <c r="J190" s="2"/>
      <c r="K190" s="2"/>
      <c r="L190" s="2"/>
      <c r="M190" s="2"/>
      <c r="N190" s="2"/>
      <c r="O190" s="2"/>
      <c r="P190" s="2"/>
      <c r="Q190" s="2"/>
    </row>
    <row r="191" spans="1:17" ht="12.75" customHeight="1" x14ac:dyDescent="0.2">
      <c r="A191" s="2"/>
      <c r="B191" s="2"/>
      <c r="C191" s="6"/>
      <c r="D191" s="6"/>
      <c r="E191" s="6"/>
      <c r="F191" s="6"/>
      <c r="G191" s="2"/>
      <c r="H191" s="2"/>
      <c r="I191" s="2"/>
      <c r="J191" s="2"/>
      <c r="K191" s="2"/>
      <c r="L191" s="2"/>
      <c r="M191" s="2"/>
      <c r="N191" s="2"/>
      <c r="O191" s="2"/>
      <c r="P191" s="2"/>
      <c r="Q191" s="2"/>
    </row>
    <row r="192" spans="1:17" ht="12.75" customHeight="1" x14ac:dyDescent="0.2">
      <c r="A192" s="2"/>
      <c r="B192" s="2"/>
      <c r="C192" s="6"/>
      <c r="D192" s="6"/>
      <c r="E192" s="6"/>
      <c r="F192" s="6"/>
      <c r="G192" s="2"/>
      <c r="H192" s="2"/>
      <c r="I192" s="2"/>
      <c r="J192" s="2"/>
      <c r="K192" s="2"/>
      <c r="L192" s="2"/>
      <c r="M192" s="2"/>
      <c r="N192" s="2"/>
      <c r="O192" s="2"/>
      <c r="P192" s="2"/>
      <c r="Q192" s="2"/>
    </row>
    <row r="193" spans="1:17" ht="12.75" customHeight="1" x14ac:dyDescent="0.2">
      <c r="A193" s="2"/>
      <c r="B193" s="2"/>
      <c r="C193" s="6"/>
      <c r="D193" s="6"/>
      <c r="E193" s="6"/>
      <c r="F193" s="6"/>
      <c r="G193" s="2"/>
      <c r="H193" s="2"/>
      <c r="I193" s="2"/>
      <c r="J193" s="2"/>
      <c r="K193" s="2"/>
      <c r="L193" s="2"/>
      <c r="M193" s="2"/>
      <c r="N193" s="2"/>
      <c r="O193" s="2"/>
      <c r="P193" s="2"/>
      <c r="Q193" s="2"/>
    </row>
    <row r="194" spans="1:17" ht="12.75" customHeight="1" x14ac:dyDescent="0.2">
      <c r="A194" s="2"/>
      <c r="B194" s="2"/>
      <c r="C194" s="6"/>
      <c r="D194" s="6"/>
      <c r="E194" s="6"/>
      <c r="F194" s="6"/>
      <c r="G194" s="2"/>
      <c r="H194" s="2"/>
      <c r="I194" s="2"/>
      <c r="J194" s="2"/>
      <c r="K194" s="2"/>
      <c r="L194" s="2"/>
      <c r="M194" s="2"/>
      <c r="N194" s="2"/>
      <c r="O194" s="2"/>
      <c r="P194" s="2"/>
      <c r="Q194" s="2"/>
    </row>
    <row r="195" spans="1:17" ht="12.75" customHeight="1" x14ac:dyDescent="0.2">
      <c r="A195" s="2"/>
      <c r="B195" s="2"/>
      <c r="C195" s="6"/>
      <c r="D195" s="6"/>
      <c r="E195" s="6"/>
      <c r="F195" s="6"/>
      <c r="G195" s="2"/>
      <c r="H195" s="2"/>
      <c r="I195" s="2"/>
      <c r="J195" s="2"/>
      <c r="K195" s="2"/>
      <c r="L195" s="2"/>
      <c r="M195" s="2"/>
      <c r="N195" s="2"/>
      <c r="O195" s="2"/>
      <c r="P195" s="2"/>
      <c r="Q195" s="2"/>
    </row>
    <row r="196" spans="1:17" ht="12.75" customHeight="1" x14ac:dyDescent="0.2">
      <c r="A196" s="2"/>
      <c r="B196" s="2"/>
      <c r="C196" s="6"/>
      <c r="D196" s="6"/>
      <c r="E196" s="6"/>
      <c r="F196" s="6"/>
      <c r="G196" s="2"/>
      <c r="H196" s="2"/>
      <c r="I196" s="2"/>
      <c r="J196" s="2"/>
      <c r="K196" s="2"/>
      <c r="L196" s="2"/>
      <c r="M196" s="2"/>
      <c r="N196" s="2"/>
      <c r="O196" s="2"/>
      <c r="P196" s="2"/>
      <c r="Q196" s="2"/>
    </row>
    <row r="197" spans="1:17" ht="12.75" customHeight="1" x14ac:dyDescent="0.2">
      <c r="A197" s="2"/>
      <c r="B197" s="2"/>
      <c r="C197" s="6"/>
      <c r="D197" s="6"/>
      <c r="E197" s="6"/>
      <c r="F197" s="6"/>
      <c r="G197" s="2"/>
      <c r="H197" s="2"/>
      <c r="I197" s="2"/>
      <c r="J197" s="2"/>
      <c r="K197" s="2"/>
      <c r="L197" s="2"/>
      <c r="M197" s="2"/>
      <c r="N197" s="2"/>
      <c r="O197" s="2"/>
      <c r="P197" s="2"/>
      <c r="Q197" s="2"/>
    </row>
    <row r="198" spans="1:17" ht="12.75" customHeight="1" x14ac:dyDescent="0.2">
      <c r="A198" s="2"/>
      <c r="B198" s="2"/>
      <c r="C198" s="6"/>
      <c r="D198" s="6"/>
      <c r="E198" s="6"/>
      <c r="F198" s="6"/>
      <c r="G198" s="2"/>
      <c r="H198" s="2"/>
      <c r="I198" s="2"/>
      <c r="J198" s="2"/>
      <c r="K198" s="2"/>
      <c r="L198" s="2"/>
      <c r="M198" s="2"/>
      <c r="N198" s="2"/>
      <c r="O198" s="2"/>
      <c r="P198" s="2"/>
      <c r="Q198" s="2"/>
    </row>
    <row r="199" spans="1:17" ht="12.75" customHeight="1" x14ac:dyDescent="0.2">
      <c r="A199" s="2"/>
      <c r="B199" s="2"/>
      <c r="C199" s="6"/>
      <c r="D199" s="6"/>
      <c r="E199" s="6"/>
      <c r="F199" s="6"/>
      <c r="G199" s="2"/>
      <c r="H199" s="2"/>
      <c r="I199" s="2"/>
      <c r="J199" s="2"/>
      <c r="K199" s="2"/>
      <c r="L199" s="2"/>
      <c r="M199" s="2"/>
      <c r="N199" s="2"/>
      <c r="O199" s="2"/>
      <c r="P199" s="2"/>
      <c r="Q199" s="2"/>
    </row>
    <row r="200" spans="1:17" ht="12.75" customHeight="1" x14ac:dyDescent="0.2">
      <c r="A200" s="2"/>
      <c r="B200" s="2"/>
      <c r="C200" s="6"/>
      <c r="D200" s="6"/>
      <c r="E200" s="6"/>
      <c r="F200" s="6"/>
      <c r="G200" s="2"/>
      <c r="H200" s="2"/>
      <c r="I200" s="2"/>
      <c r="J200" s="2"/>
      <c r="K200" s="2"/>
      <c r="L200" s="2"/>
      <c r="M200" s="2"/>
      <c r="N200" s="2"/>
      <c r="O200" s="2"/>
      <c r="P200" s="2"/>
      <c r="Q200" s="2"/>
    </row>
    <row r="201" spans="1:17" ht="12.75" customHeight="1" x14ac:dyDescent="0.2">
      <c r="A201" s="2"/>
      <c r="B201" s="2"/>
      <c r="C201" s="6"/>
      <c r="D201" s="6"/>
      <c r="E201" s="6"/>
      <c r="F201" s="6"/>
      <c r="G201" s="2"/>
      <c r="H201" s="2"/>
      <c r="I201" s="2"/>
      <c r="J201" s="2"/>
      <c r="K201" s="2"/>
      <c r="L201" s="2"/>
      <c r="M201" s="2"/>
      <c r="N201" s="2"/>
      <c r="O201" s="2"/>
      <c r="P201" s="2"/>
      <c r="Q201" s="2"/>
    </row>
    <row r="202" spans="1:17" ht="12.75" customHeight="1" x14ac:dyDescent="0.2">
      <c r="A202" s="2"/>
      <c r="B202" s="2"/>
      <c r="C202" s="6"/>
      <c r="D202" s="6"/>
      <c r="E202" s="6"/>
      <c r="F202" s="6"/>
      <c r="G202" s="2"/>
      <c r="H202" s="2"/>
      <c r="I202" s="2"/>
      <c r="J202" s="2"/>
      <c r="K202" s="2"/>
      <c r="L202" s="2"/>
      <c r="M202" s="2"/>
      <c r="N202" s="2"/>
      <c r="O202" s="2"/>
      <c r="P202" s="2"/>
      <c r="Q202" s="2"/>
    </row>
    <row r="203" spans="1:17" ht="12.75" customHeight="1" x14ac:dyDescent="0.2">
      <c r="A203" s="2"/>
      <c r="B203" s="2"/>
      <c r="C203" s="6"/>
      <c r="D203" s="6"/>
      <c r="E203" s="6"/>
      <c r="F203" s="6"/>
      <c r="G203" s="2"/>
      <c r="H203" s="2"/>
      <c r="I203" s="2"/>
      <c r="J203" s="2"/>
      <c r="K203" s="2"/>
      <c r="L203" s="2"/>
      <c r="M203" s="2"/>
      <c r="N203" s="2"/>
      <c r="O203" s="2"/>
      <c r="P203" s="2"/>
      <c r="Q203" s="2"/>
    </row>
    <row r="204" spans="1:17" ht="12.75" customHeight="1" x14ac:dyDescent="0.2">
      <c r="A204" s="2"/>
      <c r="B204" s="2"/>
      <c r="C204" s="6"/>
      <c r="D204" s="6"/>
      <c r="E204" s="6"/>
      <c r="F204" s="6"/>
      <c r="G204" s="2"/>
      <c r="H204" s="2"/>
      <c r="I204" s="2"/>
      <c r="J204" s="2"/>
      <c r="K204" s="2"/>
      <c r="L204" s="2"/>
      <c r="M204" s="2"/>
      <c r="N204" s="2"/>
      <c r="O204" s="2"/>
      <c r="P204" s="2"/>
      <c r="Q204" s="2"/>
    </row>
    <row r="205" spans="1:17" ht="12.75" customHeight="1" x14ac:dyDescent="0.2">
      <c r="A205" s="2"/>
      <c r="B205" s="2"/>
      <c r="C205" s="6"/>
      <c r="D205" s="6"/>
      <c r="E205" s="6"/>
      <c r="F205" s="6"/>
      <c r="G205" s="2"/>
      <c r="H205" s="2"/>
      <c r="I205" s="2"/>
      <c r="J205" s="2"/>
      <c r="K205" s="2"/>
      <c r="L205" s="2"/>
      <c r="M205" s="2"/>
      <c r="N205" s="2"/>
      <c r="O205" s="2"/>
      <c r="P205" s="2"/>
      <c r="Q205" s="2"/>
    </row>
    <row r="206" spans="1:17" ht="12.75" customHeight="1" x14ac:dyDescent="0.2">
      <c r="A206" s="2"/>
      <c r="B206" s="2"/>
      <c r="C206" s="6"/>
      <c r="D206" s="6"/>
      <c r="E206" s="6"/>
      <c r="F206" s="6"/>
      <c r="G206" s="2"/>
      <c r="H206" s="2"/>
      <c r="I206" s="2"/>
      <c r="J206" s="2"/>
      <c r="K206" s="2"/>
      <c r="L206" s="2"/>
      <c r="M206" s="2"/>
      <c r="N206" s="2"/>
      <c r="O206" s="2"/>
      <c r="P206" s="2"/>
      <c r="Q206" s="2"/>
    </row>
    <row r="207" spans="1:17" ht="12.75" customHeight="1" x14ac:dyDescent="0.2">
      <c r="A207" s="2"/>
      <c r="B207" s="2"/>
      <c r="C207" s="6"/>
      <c r="D207" s="6"/>
      <c r="E207" s="6"/>
      <c r="F207" s="6"/>
      <c r="G207" s="2"/>
      <c r="H207" s="2"/>
      <c r="I207" s="2"/>
      <c r="J207" s="2"/>
      <c r="K207" s="2"/>
      <c r="L207" s="2"/>
      <c r="M207" s="2"/>
      <c r="N207" s="2"/>
      <c r="O207" s="2"/>
      <c r="P207" s="2"/>
      <c r="Q207" s="2"/>
    </row>
    <row r="208" spans="1:17" ht="12.75" customHeight="1" x14ac:dyDescent="0.2">
      <c r="A208" s="2"/>
      <c r="B208" s="2"/>
      <c r="C208" s="6"/>
      <c r="D208" s="6"/>
      <c r="E208" s="6"/>
      <c r="F208" s="6"/>
      <c r="G208" s="2"/>
      <c r="H208" s="2"/>
      <c r="I208" s="2"/>
      <c r="J208" s="2"/>
      <c r="K208" s="2"/>
      <c r="L208" s="2"/>
      <c r="M208" s="2"/>
      <c r="N208" s="2"/>
      <c r="O208" s="2"/>
      <c r="P208" s="2"/>
      <c r="Q208" s="2"/>
    </row>
    <row r="209" spans="1:17" ht="12.75" customHeight="1" x14ac:dyDescent="0.2">
      <c r="A209" s="2"/>
      <c r="B209" s="2"/>
      <c r="C209" s="6"/>
      <c r="D209" s="6"/>
      <c r="E209" s="6"/>
      <c r="F209" s="6"/>
      <c r="G209" s="2"/>
      <c r="H209" s="2"/>
      <c r="I209" s="2"/>
      <c r="J209" s="2"/>
      <c r="K209" s="2"/>
      <c r="L209" s="2"/>
      <c r="M209" s="2"/>
      <c r="N209" s="2"/>
      <c r="O209" s="2"/>
      <c r="P209" s="2"/>
      <c r="Q209" s="2"/>
    </row>
    <row r="210" spans="1:17" ht="12.75" customHeight="1" x14ac:dyDescent="0.2">
      <c r="A210" s="2"/>
      <c r="B210" s="2"/>
      <c r="C210" s="6"/>
      <c r="D210" s="6"/>
      <c r="E210" s="6"/>
      <c r="F210" s="6"/>
      <c r="G210" s="2"/>
      <c r="H210" s="2"/>
      <c r="I210" s="2"/>
      <c r="J210" s="2"/>
      <c r="K210" s="2"/>
      <c r="L210" s="2"/>
      <c r="M210" s="2"/>
      <c r="N210" s="2"/>
      <c r="O210" s="2"/>
      <c r="P210" s="2"/>
      <c r="Q210" s="2"/>
    </row>
    <row r="211" spans="1:17" ht="12.75" customHeight="1" x14ac:dyDescent="0.2">
      <c r="A211" s="2"/>
      <c r="B211" s="2"/>
      <c r="C211" s="6"/>
      <c r="D211" s="6"/>
      <c r="E211" s="6"/>
      <c r="F211" s="6"/>
      <c r="G211" s="2"/>
      <c r="H211" s="2"/>
      <c r="I211" s="2"/>
      <c r="J211" s="2"/>
      <c r="K211" s="2"/>
      <c r="L211" s="2"/>
      <c r="M211" s="2"/>
      <c r="N211" s="2"/>
      <c r="O211" s="2"/>
      <c r="P211" s="2"/>
      <c r="Q211" s="2"/>
    </row>
    <row r="212" spans="1:17" ht="12.75" customHeight="1" x14ac:dyDescent="0.2">
      <c r="A212" s="2"/>
      <c r="B212" s="2"/>
      <c r="C212" s="6"/>
      <c r="D212" s="6"/>
      <c r="E212" s="6"/>
      <c r="F212" s="6"/>
      <c r="G212" s="2"/>
      <c r="H212" s="2"/>
      <c r="I212" s="2"/>
      <c r="J212" s="2"/>
      <c r="K212" s="2"/>
      <c r="L212" s="2"/>
      <c r="M212" s="2"/>
      <c r="N212" s="2"/>
      <c r="O212" s="2"/>
      <c r="P212" s="2"/>
      <c r="Q212" s="2"/>
    </row>
    <row r="213" spans="1:17" ht="12.75" customHeight="1" x14ac:dyDescent="0.2">
      <c r="A213" s="2"/>
      <c r="B213" s="2"/>
      <c r="C213" s="6"/>
      <c r="D213" s="6"/>
      <c r="E213" s="6"/>
      <c r="F213" s="6"/>
      <c r="G213" s="2"/>
      <c r="H213" s="2"/>
      <c r="I213" s="2"/>
      <c r="J213" s="2"/>
      <c r="K213" s="2"/>
      <c r="L213" s="2"/>
      <c r="M213" s="2"/>
      <c r="N213" s="2"/>
      <c r="O213" s="2"/>
      <c r="P213" s="2"/>
      <c r="Q213" s="2"/>
    </row>
    <row r="214" spans="1:17" ht="12.75" customHeight="1" x14ac:dyDescent="0.2">
      <c r="A214" s="2"/>
      <c r="B214" s="2"/>
      <c r="C214" s="6"/>
      <c r="D214" s="6"/>
      <c r="E214" s="6"/>
      <c r="F214" s="6"/>
      <c r="G214" s="2"/>
      <c r="H214" s="2"/>
      <c r="I214" s="2"/>
      <c r="J214" s="2"/>
      <c r="K214" s="2"/>
      <c r="L214" s="2"/>
      <c r="M214" s="2"/>
      <c r="N214" s="2"/>
      <c r="O214" s="2"/>
      <c r="P214" s="2"/>
      <c r="Q214" s="2"/>
    </row>
    <row r="215" spans="1:17" ht="12.75" customHeight="1" x14ac:dyDescent="0.2">
      <c r="A215" s="2"/>
      <c r="B215" s="2"/>
      <c r="C215" s="6"/>
      <c r="D215" s="6"/>
      <c r="E215" s="6"/>
      <c r="F215" s="6"/>
      <c r="G215" s="2"/>
      <c r="H215" s="2"/>
      <c r="I215" s="2"/>
      <c r="J215" s="2"/>
      <c r="K215" s="2"/>
      <c r="L215" s="2"/>
      <c r="M215" s="2"/>
      <c r="N215" s="2"/>
      <c r="O215" s="2"/>
      <c r="P215" s="2"/>
      <c r="Q215" s="2"/>
    </row>
    <row r="216" spans="1:17" ht="12.75" customHeight="1" x14ac:dyDescent="0.2">
      <c r="A216" s="2"/>
      <c r="B216" s="2"/>
      <c r="C216" s="6"/>
      <c r="D216" s="6"/>
      <c r="E216" s="6"/>
      <c r="F216" s="6"/>
      <c r="G216" s="2"/>
      <c r="H216" s="2"/>
      <c r="I216" s="2"/>
      <c r="J216" s="2"/>
      <c r="K216" s="2"/>
      <c r="L216" s="2"/>
      <c r="M216" s="2"/>
      <c r="N216" s="2"/>
      <c r="O216" s="2"/>
      <c r="P216" s="2"/>
      <c r="Q216" s="2"/>
    </row>
    <row r="217" spans="1:17" ht="12.75" customHeight="1" x14ac:dyDescent="0.2">
      <c r="A217" s="2"/>
      <c r="B217" s="2"/>
      <c r="C217" s="6"/>
      <c r="D217" s="6"/>
      <c r="E217" s="6"/>
      <c r="F217" s="6"/>
      <c r="G217" s="2"/>
      <c r="H217" s="2"/>
      <c r="I217" s="2"/>
      <c r="J217" s="2"/>
      <c r="K217" s="2"/>
      <c r="L217" s="2"/>
      <c r="M217" s="2"/>
      <c r="N217" s="2"/>
      <c r="O217" s="2"/>
      <c r="P217" s="2"/>
      <c r="Q217" s="2"/>
    </row>
    <row r="218" spans="1:17" ht="12.75" customHeight="1" x14ac:dyDescent="0.2">
      <c r="A218" s="2"/>
      <c r="B218" s="2"/>
      <c r="C218" s="6"/>
      <c r="D218" s="6"/>
      <c r="E218" s="6"/>
      <c r="F218" s="6"/>
      <c r="G218" s="2"/>
      <c r="H218" s="2"/>
      <c r="I218" s="2"/>
      <c r="J218" s="2"/>
      <c r="K218" s="2"/>
      <c r="L218" s="2"/>
      <c r="M218" s="2"/>
      <c r="N218" s="2"/>
      <c r="O218" s="2"/>
      <c r="P218" s="2"/>
      <c r="Q218" s="2"/>
    </row>
    <row r="219" spans="1:17" ht="12.75" customHeight="1" x14ac:dyDescent="0.2">
      <c r="A219" s="2"/>
      <c r="B219" s="2"/>
      <c r="C219" s="6"/>
      <c r="D219" s="6"/>
      <c r="E219" s="6"/>
      <c r="F219" s="6"/>
      <c r="G219" s="2"/>
      <c r="H219" s="2"/>
      <c r="I219" s="2"/>
      <c r="J219" s="2"/>
      <c r="K219" s="2"/>
      <c r="L219" s="2"/>
      <c r="M219" s="2"/>
      <c r="N219" s="2"/>
      <c r="O219" s="2"/>
      <c r="P219" s="2"/>
      <c r="Q219" s="2"/>
    </row>
    <row r="220" spans="1:17" ht="12.75" customHeight="1" x14ac:dyDescent="0.2">
      <c r="A220" s="2"/>
      <c r="B220" s="2"/>
      <c r="C220" s="6"/>
      <c r="D220" s="6"/>
      <c r="E220" s="6"/>
      <c r="F220" s="6"/>
      <c r="G220" s="2"/>
      <c r="H220" s="2"/>
      <c r="I220" s="2"/>
      <c r="J220" s="2"/>
      <c r="K220" s="2"/>
      <c r="L220" s="2"/>
      <c r="M220" s="2"/>
      <c r="N220" s="2"/>
      <c r="O220" s="2"/>
      <c r="P220" s="2"/>
      <c r="Q220" s="2"/>
    </row>
    <row r="221" spans="1:17" ht="12.75" customHeight="1" x14ac:dyDescent="0.2">
      <c r="A221" s="2"/>
      <c r="B221" s="2"/>
      <c r="C221" s="6"/>
      <c r="D221" s="6"/>
      <c r="E221" s="6"/>
      <c r="F221" s="6"/>
      <c r="G221" s="2"/>
      <c r="H221" s="2"/>
      <c r="I221" s="2"/>
      <c r="J221" s="2"/>
      <c r="K221" s="2"/>
      <c r="L221" s="2"/>
      <c r="M221" s="2"/>
      <c r="N221" s="2"/>
      <c r="O221" s="2"/>
      <c r="P221" s="2"/>
      <c r="Q221" s="2"/>
    </row>
    <row r="222" spans="1:17" ht="12.75" customHeight="1" x14ac:dyDescent="0.2">
      <c r="A222" s="2"/>
      <c r="B222" s="2"/>
      <c r="C222" s="6"/>
      <c r="D222" s="6"/>
      <c r="E222" s="6"/>
      <c r="F222" s="6"/>
      <c r="G222" s="2"/>
      <c r="H222" s="2"/>
      <c r="I222" s="2"/>
      <c r="J222" s="2"/>
      <c r="K222" s="2"/>
      <c r="L222" s="2"/>
      <c r="M222" s="2"/>
      <c r="N222" s="2"/>
      <c r="O222" s="2"/>
      <c r="P222" s="2"/>
      <c r="Q222" s="2"/>
    </row>
    <row r="223" spans="1:17" ht="12.75" customHeight="1" x14ac:dyDescent="0.2">
      <c r="A223" s="2"/>
      <c r="B223" s="2"/>
      <c r="C223" s="6"/>
      <c r="D223" s="6"/>
      <c r="E223" s="6"/>
      <c r="F223" s="6"/>
      <c r="G223" s="2"/>
      <c r="H223" s="2"/>
      <c r="I223" s="2"/>
      <c r="J223" s="2"/>
      <c r="K223" s="2"/>
      <c r="L223" s="2"/>
      <c r="M223" s="2"/>
      <c r="N223" s="2"/>
      <c r="O223" s="2"/>
      <c r="P223" s="2"/>
      <c r="Q223" s="2"/>
    </row>
    <row r="224" spans="1:17" ht="12.75" customHeight="1" x14ac:dyDescent="0.2">
      <c r="A224" s="2"/>
      <c r="B224" s="2"/>
      <c r="C224" s="6"/>
      <c r="D224" s="6"/>
      <c r="E224" s="6"/>
      <c r="F224" s="6"/>
      <c r="G224" s="2"/>
      <c r="H224" s="2"/>
      <c r="I224" s="2"/>
      <c r="J224" s="2"/>
      <c r="K224" s="2"/>
      <c r="L224" s="2"/>
      <c r="M224" s="2"/>
      <c r="N224" s="2"/>
      <c r="O224" s="2"/>
      <c r="P224" s="2"/>
      <c r="Q224" s="2"/>
    </row>
    <row r="225" spans="1:17" ht="12.75" customHeight="1" x14ac:dyDescent="0.2">
      <c r="A225" s="2"/>
      <c r="B225" s="2"/>
      <c r="C225" s="6"/>
      <c r="D225" s="6"/>
      <c r="E225" s="6"/>
      <c r="F225" s="6"/>
      <c r="G225" s="2"/>
      <c r="H225" s="2"/>
      <c r="I225" s="2"/>
      <c r="J225" s="2"/>
      <c r="K225" s="2"/>
      <c r="L225" s="2"/>
      <c r="M225" s="2"/>
      <c r="N225" s="2"/>
      <c r="O225" s="2"/>
      <c r="P225" s="2"/>
      <c r="Q225" s="2"/>
    </row>
    <row r="226" spans="1:17" ht="12.75" customHeight="1" x14ac:dyDescent="0.2">
      <c r="A226" s="2"/>
      <c r="B226" s="2"/>
      <c r="C226" s="6"/>
      <c r="D226" s="6"/>
      <c r="E226" s="6"/>
      <c r="F226" s="6"/>
      <c r="G226" s="2"/>
      <c r="H226" s="2"/>
      <c r="I226" s="2"/>
      <c r="J226" s="2"/>
      <c r="K226" s="2"/>
      <c r="L226" s="2"/>
      <c r="M226" s="2"/>
      <c r="N226" s="2"/>
      <c r="O226" s="2"/>
      <c r="P226" s="2"/>
      <c r="Q226" s="2"/>
    </row>
    <row r="227" spans="1:17" ht="12.75" customHeight="1" x14ac:dyDescent="0.2">
      <c r="A227" s="2"/>
      <c r="B227" s="2"/>
      <c r="C227" s="6"/>
      <c r="D227" s="6"/>
      <c r="E227" s="6"/>
      <c r="F227" s="6"/>
      <c r="G227" s="2"/>
      <c r="H227" s="2"/>
      <c r="I227" s="2"/>
      <c r="J227" s="2"/>
      <c r="K227" s="2"/>
      <c r="L227" s="2"/>
      <c r="M227" s="2"/>
      <c r="N227" s="2"/>
      <c r="O227" s="2"/>
      <c r="P227" s="2"/>
      <c r="Q227" s="2"/>
    </row>
    <row r="228" spans="1:17" ht="12.75" customHeight="1" x14ac:dyDescent="0.2">
      <c r="A228" s="2"/>
      <c r="B228" s="2"/>
      <c r="C228" s="6"/>
      <c r="D228" s="6"/>
      <c r="E228" s="6"/>
      <c r="F228" s="6"/>
      <c r="G228" s="2"/>
      <c r="H228" s="2"/>
      <c r="I228" s="2"/>
      <c r="J228" s="2"/>
      <c r="K228" s="2"/>
      <c r="L228" s="2"/>
      <c r="M228" s="2"/>
      <c r="N228" s="2"/>
      <c r="O228" s="2"/>
      <c r="P228" s="2"/>
      <c r="Q228" s="2"/>
    </row>
    <row r="229" spans="1:17" ht="12.75" customHeight="1" x14ac:dyDescent="0.2">
      <c r="A229" s="2"/>
      <c r="B229" s="2"/>
      <c r="C229" s="6"/>
      <c r="D229" s="6"/>
      <c r="E229" s="6"/>
      <c r="F229" s="6"/>
      <c r="G229" s="2"/>
      <c r="H229" s="2"/>
      <c r="I229" s="2"/>
      <c r="J229" s="2"/>
      <c r="K229" s="2"/>
      <c r="L229" s="2"/>
      <c r="M229" s="2"/>
      <c r="N229" s="2"/>
      <c r="O229" s="2"/>
      <c r="P229" s="2"/>
      <c r="Q229" s="2"/>
    </row>
    <row r="230" spans="1:17" ht="12.75" customHeight="1" x14ac:dyDescent="0.2">
      <c r="A230" s="2"/>
      <c r="B230" s="2"/>
      <c r="C230" s="6"/>
      <c r="D230" s="6"/>
      <c r="E230" s="6"/>
      <c r="F230" s="6"/>
      <c r="G230" s="2"/>
      <c r="H230" s="2"/>
      <c r="I230" s="2"/>
      <c r="J230" s="2"/>
      <c r="K230" s="2"/>
      <c r="L230" s="2"/>
      <c r="M230" s="2"/>
      <c r="N230" s="2"/>
      <c r="O230" s="2"/>
      <c r="P230" s="2"/>
      <c r="Q230" s="2"/>
    </row>
    <row r="231" spans="1:17" ht="12.75" customHeight="1" x14ac:dyDescent="0.2">
      <c r="A231" s="2"/>
      <c r="B231" s="2"/>
      <c r="C231" s="6"/>
      <c r="D231" s="6"/>
      <c r="E231" s="6"/>
      <c r="F231" s="6"/>
      <c r="G231" s="2"/>
      <c r="H231" s="2"/>
      <c r="I231" s="2"/>
      <c r="J231" s="2"/>
      <c r="K231" s="2"/>
      <c r="L231" s="2"/>
      <c r="M231" s="2"/>
      <c r="N231" s="2"/>
      <c r="O231" s="2"/>
      <c r="P231" s="2"/>
      <c r="Q231" s="2"/>
    </row>
    <row r="232" spans="1:17" ht="12.75" customHeight="1" x14ac:dyDescent="0.2">
      <c r="A232" s="2"/>
      <c r="B232" s="2"/>
      <c r="C232" s="6"/>
      <c r="D232" s="6"/>
      <c r="E232" s="6"/>
      <c r="F232" s="6"/>
      <c r="G232" s="2"/>
      <c r="H232" s="2"/>
      <c r="I232" s="2"/>
      <c r="J232" s="2"/>
      <c r="K232" s="2"/>
      <c r="L232" s="2"/>
      <c r="M232" s="2"/>
      <c r="N232" s="2"/>
      <c r="O232" s="2"/>
      <c r="P232" s="2"/>
      <c r="Q232" s="2"/>
    </row>
    <row r="233" spans="1:17" ht="12.75" customHeight="1" x14ac:dyDescent="0.2">
      <c r="A233" s="2"/>
      <c r="B233" s="2"/>
      <c r="C233" s="6"/>
      <c r="D233" s="6"/>
      <c r="E233" s="6"/>
      <c r="F233" s="6"/>
      <c r="G233" s="2"/>
      <c r="H233" s="2"/>
      <c r="I233" s="2"/>
      <c r="J233" s="2"/>
      <c r="K233" s="2"/>
      <c r="L233" s="2"/>
      <c r="M233" s="2"/>
      <c r="N233" s="2"/>
      <c r="O233" s="2"/>
      <c r="P233" s="2"/>
      <c r="Q233" s="2"/>
    </row>
    <row r="234" spans="1:17" ht="12.75" customHeight="1" x14ac:dyDescent="0.2">
      <c r="A234" s="2"/>
      <c r="B234" s="2"/>
      <c r="C234" s="6"/>
      <c r="D234" s="6"/>
      <c r="E234" s="6"/>
      <c r="F234" s="6"/>
      <c r="G234" s="2"/>
      <c r="H234" s="2"/>
      <c r="I234" s="2"/>
      <c r="J234" s="2"/>
      <c r="K234" s="2"/>
      <c r="L234" s="2"/>
      <c r="M234" s="2"/>
      <c r="N234" s="2"/>
      <c r="O234" s="2"/>
      <c r="P234" s="2"/>
      <c r="Q234" s="2"/>
    </row>
    <row r="235" spans="1:17" ht="12.75" customHeight="1" x14ac:dyDescent="0.2">
      <c r="A235" s="2"/>
      <c r="B235" s="2"/>
      <c r="C235" s="6"/>
      <c r="D235" s="6"/>
      <c r="E235" s="6"/>
      <c r="F235" s="6"/>
      <c r="G235" s="2"/>
      <c r="H235" s="2"/>
      <c r="I235" s="2"/>
      <c r="J235" s="2"/>
      <c r="K235" s="2"/>
      <c r="L235" s="2"/>
      <c r="M235" s="2"/>
      <c r="N235" s="2"/>
      <c r="O235" s="2"/>
      <c r="P235" s="2"/>
      <c r="Q235" s="2"/>
    </row>
    <row r="236" spans="1:17" ht="12.75" customHeight="1" x14ac:dyDescent="0.2">
      <c r="A236" s="2"/>
      <c r="B236" s="2"/>
      <c r="C236" s="6"/>
      <c r="D236" s="6"/>
      <c r="E236" s="6"/>
      <c r="F236" s="6"/>
      <c r="G236" s="2"/>
      <c r="H236" s="2"/>
      <c r="I236" s="2"/>
      <c r="J236" s="2"/>
      <c r="K236" s="2"/>
      <c r="L236" s="2"/>
      <c r="M236" s="2"/>
      <c r="N236" s="2"/>
      <c r="O236" s="2"/>
      <c r="P236" s="2"/>
      <c r="Q236" s="2"/>
    </row>
    <row r="237" spans="1:17" ht="12.75" customHeight="1" x14ac:dyDescent="0.2">
      <c r="A237" s="2"/>
      <c r="B237" s="2"/>
      <c r="C237" s="6"/>
      <c r="D237" s="6"/>
      <c r="E237" s="6"/>
      <c r="F237" s="6"/>
      <c r="G237" s="2"/>
      <c r="H237" s="2"/>
      <c r="I237" s="2"/>
      <c r="J237" s="2"/>
      <c r="K237" s="2"/>
      <c r="L237" s="2"/>
      <c r="M237" s="2"/>
      <c r="N237" s="2"/>
      <c r="O237" s="2"/>
      <c r="P237" s="2"/>
      <c r="Q237" s="2"/>
    </row>
    <row r="238" spans="1:17" ht="12.75" customHeight="1" x14ac:dyDescent="0.2">
      <c r="A238" s="2"/>
      <c r="B238" s="2"/>
      <c r="C238" s="6"/>
      <c r="D238" s="6"/>
      <c r="E238" s="6"/>
      <c r="F238" s="6"/>
      <c r="G238" s="2"/>
      <c r="H238" s="2"/>
      <c r="I238" s="2"/>
      <c r="J238" s="2"/>
      <c r="K238" s="2"/>
      <c r="L238" s="2"/>
      <c r="M238" s="2"/>
      <c r="N238" s="2"/>
      <c r="O238" s="2"/>
      <c r="P238" s="2"/>
      <c r="Q238" s="2"/>
    </row>
    <row r="239" spans="1:17" ht="12.75" customHeight="1" x14ac:dyDescent="0.2">
      <c r="A239" s="2"/>
      <c r="B239" s="2"/>
      <c r="C239" s="6"/>
      <c r="D239" s="6"/>
      <c r="E239" s="6"/>
      <c r="F239" s="6"/>
      <c r="G239" s="2"/>
      <c r="H239" s="2"/>
      <c r="I239" s="2"/>
      <c r="J239" s="2"/>
      <c r="K239" s="2"/>
      <c r="L239" s="2"/>
      <c r="M239" s="2"/>
      <c r="N239" s="2"/>
      <c r="O239" s="2"/>
      <c r="P239" s="2"/>
      <c r="Q239" s="2"/>
    </row>
    <row r="240" spans="1:17" ht="12.75" customHeight="1" x14ac:dyDescent="0.2">
      <c r="A240" s="2"/>
      <c r="B240" s="2"/>
      <c r="C240" s="6"/>
      <c r="D240" s="6"/>
      <c r="E240" s="6"/>
      <c r="F240" s="6"/>
      <c r="G240" s="2"/>
      <c r="H240" s="2"/>
      <c r="I240" s="2"/>
      <c r="J240" s="2"/>
      <c r="K240" s="2"/>
      <c r="L240" s="2"/>
      <c r="M240" s="2"/>
      <c r="N240" s="2"/>
      <c r="O240" s="2"/>
      <c r="P240" s="2"/>
      <c r="Q240" s="2"/>
    </row>
    <row r="241" spans="1:17" ht="12.75" customHeight="1" x14ac:dyDescent="0.2">
      <c r="A241" s="2"/>
      <c r="B241" s="2"/>
      <c r="C241" s="6"/>
      <c r="D241" s="6"/>
      <c r="E241" s="6"/>
      <c r="F241" s="6"/>
      <c r="G241" s="2"/>
      <c r="H241" s="2"/>
      <c r="I241" s="2"/>
      <c r="J241" s="2"/>
      <c r="K241" s="2"/>
      <c r="L241" s="2"/>
      <c r="M241" s="2"/>
      <c r="N241" s="2"/>
      <c r="O241" s="2"/>
      <c r="P241" s="2"/>
      <c r="Q241" s="2"/>
    </row>
    <row r="242" spans="1:17" ht="12.75" customHeight="1" x14ac:dyDescent="0.2">
      <c r="A242" s="2"/>
      <c r="B242" s="2"/>
      <c r="C242" s="6"/>
      <c r="D242" s="6"/>
      <c r="E242" s="6"/>
      <c r="F242" s="6"/>
      <c r="G242" s="2"/>
      <c r="H242" s="2"/>
      <c r="I242" s="2"/>
      <c r="J242" s="2"/>
      <c r="K242" s="2"/>
      <c r="L242" s="2"/>
      <c r="M242" s="2"/>
      <c r="N242" s="2"/>
      <c r="O242" s="2"/>
      <c r="P242" s="2"/>
      <c r="Q242" s="2"/>
    </row>
    <row r="243" spans="1:17" ht="12.75" customHeight="1" x14ac:dyDescent="0.2">
      <c r="A243" s="2"/>
      <c r="B243" s="2"/>
      <c r="C243" s="6"/>
      <c r="D243" s="6"/>
      <c r="E243" s="6"/>
      <c r="F243" s="6"/>
      <c r="G243" s="2"/>
      <c r="H243" s="2"/>
      <c r="I243" s="2"/>
      <c r="J243" s="2"/>
      <c r="K243" s="2"/>
      <c r="L243" s="2"/>
      <c r="M243" s="2"/>
      <c r="N243" s="2"/>
      <c r="O243" s="2"/>
      <c r="P243" s="2"/>
      <c r="Q243" s="2"/>
    </row>
    <row r="244" spans="1:17" ht="12.75" customHeight="1" x14ac:dyDescent="0.2">
      <c r="A244" s="2"/>
      <c r="B244" s="2"/>
      <c r="C244" s="6"/>
      <c r="D244" s="6"/>
      <c r="E244" s="6"/>
      <c r="F244" s="6"/>
      <c r="G244" s="2"/>
      <c r="H244" s="2"/>
      <c r="I244" s="2"/>
      <c r="J244" s="2"/>
      <c r="K244" s="2"/>
      <c r="L244" s="2"/>
      <c r="M244" s="2"/>
      <c r="N244" s="2"/>
      <c r="O244" s="2"/>
      <c r="P244" s="2"/>
      <c r="Q244" s="2"/>
    </row>
    <row r="245" spans="1:17" ht="12.75" customHeight="1" x14ac:dyDescent="0.2">
      <c r="A245" s="2"/>
      <c r="B245" s="2"/>
      <c r="C245" s="6"/>
      <c r="D245" s="6"/>
      <c r="E245" s="6"/>
      <c r="F245" s="6"/>
      <c r="G245" s="2"/>
      <c r="H245" s="2"/>
      <c r="I245" s="2"/>
      <c r="J245" s="2"/>
      <c r="K245" s="2"/>
      <c r="L245" s="2"/>
      <c r="M245" s="2"/>
      <c r="N245" s="2"/>
      <c r="O245" s="2"/>
      <c r="P245" s="2"/>
      <c r="Q245" s="2"/>
    </row>
    <row r="246" spans="1:17" ht="12.75" customHeight="1" x14ac:dyDescent="0.2">
      <c r="A246" s="2"/>
      <c r="B246" s="2"/>
      <c r="C246" s="6"/>
      <c r="D246" s="6"/>
      <c r="E246" s="6"/>
      <c r="F246" s="6"/>
      <c r="G246" s="2"/>
      <c r="H246" s="2"/>
      <c r="I246" s="2"/>
      <c r="J246" s="2"/>
      <c r="K246" s="2"/>
      <c r="L246" s="2"/>
      <c r="M246" s="2"/>
      <c r="N246" s="2"/>
      <c r="O246" s="2"/>
      <c r="P246" s="2"/>
      <c r="Q246" s="2"/>
    </row>
    <row r="247" spans="1:17" ht="12.75" customHeight="1" x14ac:dyDescent="0.2">
      <c r="A247" s="2"/>
      <c r="B247" s="2"/>
      <c r="C247" s="6"/>
      <c r="D247" s="6"/>
      <c r="E247" s="6"/>
      <c r="F247" s="6"/>
      <c r="G247" s="2"/>
      <c r="H247" s="2"/>
      <c r="I247" s="2"/>
      <c r="J247" s="2"/>
      <c r="K247" s="2"/>
      <c r="L247" s="2"/>
      <c r="M247" s="2"/>
      <c r="N247" s="2"/>
      <c r="O247" s="2"/>
      <c r="P247" s="2"/>
      <c r="Q247" s="2"/>
    </row>
    <row r="248" spans="1:17" ht="12.75" customHeight="1" x14ac:dyDescent="0.2">
      <c r="A248" s="2"/>
      <c r="B248" s="2"/>
      <c r="C248" s="6"/>
      <c r="D248" s="6"/>
      <c r="E248" s="6"/>
      <c r="F248" s="6"/>
      <c r="G248" s="2"/>
      <c r="H248" s="2"/>
      <c r="I248" s="2"/>
      <c r="J248" s="2"/>
      <c r="K248" s="2"/>
      <c r="L248" s="2"/>
      <c r="M248" s="2"/>
      <c r="N248" s="2"/>
      <c r="O248" s="2"/>
      <c r="P248" s="2"/>
      <c r="Q248" s="2"/>
    </row>
    <row r="249" spans="1:17" ht="12.75" customHeight="1" x14ac:dyDescent="0.2">
      <c r="A249" s="2"/>
      <c r="B249" s="2"/>
      <c r="C249" s="6"/>
      <c r="D249" s="6"/>
      <c r="E249" s="6"/>
      <c r="F249" s="6"/>
      <c r="G249" s="2"/>
      <c r="H249" s="2"/>
      <c r="I249" s="2"/>
      <c r="J249" s="2"/>
      <c r="K249" s="2"/>
      <c r="L249" s="2"/>
      <c r="M249" s="2"/>
      <c r="N249" s="2"/>
      <c r="O249" s="2"/>
      <c r="P249" s="2"/>
      <c r="Q249" s="2"/>
    </row>
    <row r="250" spans="1:17" ht="15.75" customHeight="1" x14ac:dyDescent="0.15"/>
    <row r="251" spans="1:17" ht="15.75" customHeight="1" x14ac:dyDescent="0.15"/>
    <row r="252" spans="1:17" ht="15.75" customHeight="1" x14ac:dyDescent="0.15"/>
    <row r="253" spans="1:17" ht="15.75" customHeight="1" x14ac:dyDescent="0.15"/>
    <row r="254" spans="1:17" ht="15.75" customHeight="1" x14ac:dyDescent="0.15"/>
    <row r="255" spans="1:17" ht="15.75" customHeight="1" x14ac:dyDescent="0.15"/>
    <row r="256" spans="1:17"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customSheetViews>
    <customSheetView guid="{17F2E818-2F58-F544-A1D2-F3437437E4D8}" hiddenColumns="1" state="hidden">
      <pane xSplit="2" ySplit="4" topLeftCell="C5" activePane="bottomRight" state="frozen"/>
      <selection pane="bottomRight" activeCell="C5" sqref="C5"/>
      <pageMargins left="0.25" right="0.25" top="0.75" bottom="0.75" header="0" footer="0"/>
      <pageSetup scale="75" orientation="landscape"/>
    </customSheetView>
  </customSheetViews>
  <mergeCells count="2">
    <mergeCell ref="C3:G3"/>
    <mergeCell ref="I3:L3"/>
  </mergeCells>
  <pageMargins left="0.25" right="0.25" top="0.75" bottom="0.75" header="0" footer="0"/>
  <pageSetup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sheetPr>
  <dimension ref="A1:P1000"/>
  <sheetViews>
    <sheetView workbookViewId="0"/>
  </sheetViews>
  <sheetFormatPr baseColWidth="10" defaultColWidth="14.5" defaultRowHeight="15" customHeight="1" x14ac:dyDescent="0.15"/>
  <cols>
    <col min="1" max="1" width="52.33203125" customWidth="1"/>
    <col min="2" max="2" width="2" customWidth="1"/>
    <col min="3" max="3" width="9.1640625" customWidth="1"/>
    <col min="4" max="4" width="9.6640625" customWidth="1"/>
    <col min="5" max="5" width="9.83203125" customWidth="1"/>
    <col min="6" max="6" width="9.5" customWidth="1"/>
    <col min="7" max="7" width="3.1640625" customWidth="1"/>
    <col min="8" max="8" width="10" customWidth="1"/>
    <col min="9" max="10" width="9.83203125" customWidth="1"/>
    <col min="11" max="11" width="10.1640625" customWidth="1"/>
    <col min="12" max="12" width="2.83203125" customWidth="1"/>
    <col min="13" max="13" width="10.33203125" customWidth="1"/>
    <col min="14" max="16" width="4" hidden="1" customWidth="1"/>
  </cols>
  <sheetData>
    <row r="1" spans="1:16" ht="15.75" customHeight="1" x14ac:dyDescent="0.15">
      <c r="A1" s="34"/>
      <c r="B1" s="34"/>
      <c r="C1" s="34"/>
      <c r="D1" s="34"/>
      <c r="E1" s="34"/>
      <c r="F1" s="34"/>
      <c r="G1" s="34"/>
      <c r="H1" s="34"/>
      <c r="I1" s="34"/>
      <c r="J1" s="34"/>
      <c r="K1" s="34"/>
      <c r="L1" s="34"/>
      <c r="M1" s="34"/>
      <c r="N1" s="34"/>
      <c r="O1" s="34"/>
      <c r="P1" s="34"/>
    </row>
    <row r="2" spans="1:16" ht="15.75" customHeight="1" x14ac:dyDescent="0.15">
      <c r="A2" s="35"/>
      <c r="B2" s="35"/>
      <c r="C2" s="171" t="s">
        <v>105</v>
      </c>
      <c r="D2" s="169"/>
      <c r="E2" s="169"/>
      <c r="F2" s="170"/>
      <c r="G2" s="34"/>
      <c r="H2" s="171" t="s">
        <v>3</v>
      </c>
      <c r="I2" s="169"/>
      <c r="J2" s="169"/>
      <c r="K2" s="170"/>
      <c r="L2" s="34"/>
      <c r="M2" s="171" t="s">
        <v>4</v>
      </c>
      <c r="N2" s="169"/>
      <c r="O2" s="169"/>
      <c r="P2" s="170"/>
    </row>
    <row r="3" spans="1:16" ht="15.75" customHeight="1" x14ac:dyDescent="0.15">
      <c r="A3" s="34"/>
      <c r="B3" s="34"/>
      <c r="C3" s="36" t="s">
        <v>5</v>
      </c>
      <c r="D3" s="36" t="s">
        <v>6</v>
      </c>
      <c r="E3" s="36" t="s">
        <v>7</v>
      </c>
      <c r="F3" s="36" t="s">
        <v>8</v>
      </c>
      <c r="G3" s="34"/>
      <c r="H3" s="36" t="s">
        <v>5</v>
      </c>
      <c r="I3" s="36" t="s">
        <v>6</v>
      </c>
      <c r="J3" s="36" t="s">
        <v>7</v>
      </c>
      <c r="K3" s="36" t="s">
        <v>8</v>
      </c>
      <c r="L3" s="37"/>
      <c r="M3" s="36" t="s">
        <v>5</v>
      </c>
      <c r="N3" s="36" t="s">
        <v>6</v>
      </c>
      <c r="O3" s="36" t="s">
        <v>7</v>
      </c>
      <c r="P3" s="36" t="s">
        <v>8</v>
      </c>
    </row>
    <row r="4" spans="1:16" ht="15.75" customHeight="1" x14ac:dyDescent="0.15">
      <c r="A4" s="38"/>
      <c r="B4" s="34"/>
      <c r="C4" s="34"/>
      <c r="D4" s="34"/>
      <c r="E4" s="34"/>
      <c r="F4" s="34"/>
      <c r="G4" s="34"/>
      <c r="H4" s="34"/>
      <c r="I4" s="34"/>
      <c r="J4" s="34"/>
      <c r="K4" s="34"/>
      <c r="L4" s="34"/>
      <c r="M4" s="34"/>
      <c r="N4" s="34"/>
      <c r="O4" s="34"/>
      <c r="P4" s="34"/>
    </row>
    <row r="5" spans="1:16" ht="15.75" customHeight="1" x14ac:dyDescent="0.15">
      <c r="A5" s="38" t="s">
        <v>106</v>
      </c>
      <c r="B5" s="34"/>
      <c r="C5" s="34"/>
      <c r="D5" s="34"/>
      <c r="E5" s="34"/>
      <c r="F5" s="34"/>
      <c r="G5" s="34"/>
      <c r="H5" s="34"/>
      <c r="I5" s="34"/>
      <c r="J5" s="34"/>
      <c r="K5" s="34"/>
      <c r="L5" s="34"/>
      <c r="M5" s="34"/>
      <c r="N5" s="34"/>
      <c r="O5" s="34"/>
      <c r="P5" s="34"/>
    </row>
    <row r="6" spans="1:16" ht="15.75" customHeight="1" x14ac:dyDescent="0.15">
      <c r="A6" s="39" t="s">
        <v>107</v>
      </c>
      <c r="B6" s="34"/>
      <c r="C6" s="40"/>
      <c r="D6" s="34"/>
      <c r="E6" s="34"/>
      <c r="F6" s="34"/>
      <c r="G6" s="34"/>
      <c r="H6" s="40"/>
      <c r="I6" s="34"/>
      <c r="J6" s="34"/>
      <c r="K6" s="34"/>
      <c r="L6" s="34"/>
      <c r="M6" s="34"/>
      <c r="N6" s="34"/>
      <c r="O6" s="34"/>
      <c r="P6" s="34"/>
    </row>
    <row r="7" spans="1:16" ht="15.75" customHeight="1" x14ac:dyDescent="0.15">
      <c r="A7" s="39" t="s">
        <v>108</v>
      </c>
      <c r="B7" s="34"/>
      <c r="C7" s="41">
        <v>9128</v>
      </c>
      <c r="D7" s="41">
        <v>10071</v>
      </c>
      <c r="E7" s="41">
        <v>10406</v>
      </c>
      <c r="F7" s="41">
        <v>23778</v>
      </c>
      <c r="G7" s="34"/>
      <c r="H7" s="41">
        <v>10029</v>
      </c>
      <c r="I7" s="41">
        <v>10945</v>
      </c>
      <c r="J7" s="41">
        <v>14539</v>
      </c>
      <c r="K7" s="41">
        <v>306020</v>
      </c>
      <c r="L7" s="34"/>
      <c r="M7" s="41">
        <v>315609</v>
      </c>
      <c r="N7" s="34"/>
      <c r="O7" s="34"/>
      <c r="P7" s="34"/>
    </row>
    <row r="8" spans="1:16" ht="15.75" customHeight="1" x14ac:dyDescent="0.15">
      <c r="A8" s="39" t="s">
        <v>109</v>
      </c>
      <c r="B8" s="34"/>
      <c r="C8" s="42">
        <v>50159</v>
      </c>
      <c r="D8" s="42">
        <v>40577</v>
      </c>
      <c r="E8" s="42">
        <v>37185</v>
      </c>
      <c r="F8" s="42">
        <v>64189</v>
      </c>
      <c r="G8" s="34"/>
      <c r="H8" s="42">
        <v>71798</v>
      </c>
      <c r="I8" s="42">
        <v>65613</v>
      </c>
      <c r="J8" s="42">
        <v>54063</v>
      </c>
      <c r="K8" s="42">
        <v>45288</v>
      </c>
      <c r="L8" s="34"/>
      <c r="M8" s="42">
        <v>15937</v>
      </c>
      <c r="N8" s="34"/>
      <c r="O8" s="34"/>
      <c r="P8" s="34"/>
    </row>
    <row r="9" spans="1:16" ht="15.75" customHeight="1" x14ac:dyDescent="0.15">
      <c r="A9" s="39" t="s">
        <v>110</v>
      </c>
      <c r="B9" s="34"/>
      <c r="C9" s="42">
        <v>2419</v>
      </c>
      <c r="D9" s="42">
        <v>4024</v>
      </c>
      <c r="E9" s="42">
        <v>4010</v>
      </c>
      <c r="F9" s="42">
        <v>5595</v>
      </c>
      <c r="G9" s="34"/>
      <c r="H9" s="42">
        <v>5716</v>
      </c>
      <c r="I9" s="42">
        <v>7508</v>
      </c>
      <c r="J9" s="42">
        <v>10537</v>
      </c>
      <c r="K9" s="42">
        <v>12659</v>
      </c>
      <c r="L9" s="34"/>
      <c r="M9" s="42">
        <v>15152</v>
      </c>
      <c r="N9" s="34"/>
      <c r="O9" s="34"/>
      <c r="P9" s="34"/>
    </row>
    <row r="10" spans="1:16" ht="15.75" customHeight="1" x14ac:dyDescent="0.15">
      <c r="A10" s="39" t="s">
        <v>111</v>
      </c>
      <c r="B10" s="34"/>
      <c r="C10" s="43">
        <v>5820</v>
      </c>
      <c r="D10" s="43">
        <v>6248</v>
      </c>
      <c r="E10" s="43">
        <v>7389</v>
      </c>
      <c r="F10" s="43">
        <v>9595</v>
      </c>
      <c r="G10" s="34"/>
      <c r="H10" s="43">
        <v>11922</v>
      </c>
      <c r="I10" s="43">
        <v>11679</v>
      </c>
      <c r="J10" s="43">
        <v>13911</v>
      </c>
      <c r="K10" s="43">
        <v>16667</v>
      </c>
      <c r="L10" s="34"/>
      <c r="M10" s="43">
        <v>17035</v>
      </c>
      <c r="N10" s="34"/>
      <c r="O10" s="34"/>
      <c r="P10" s="34"/>
    </row>
    <row r="11" spans="1:16" ht="15.75" customHeight="1" x14ac:dyDescent="0.15">
      <c r="A11" s="39" t="s">
        <v>112</v>
      </c>
      <c r="B11" s="34"/>
      <c r="C11" s="44">
        <v>67526</v>
      </c>
      <c r="D11" s="44">
        <v>60920</v>
      </c>
      <c r="E11" s="44">
        <v>58990</v>
      </c>
      <c r="F11" s="44">
        <v>103157</v>
      </c>
      <c r="G11" s="34"/>
      <c r="H11" s="44">
        <f t="shared" ref="H11:K11" si="0">SUM(H7:H10)</f>
        <v>99465</v>
      </c>
      <c r="I11" s="44">
        <f t="shared" si="0"/>
        <v>95745</v>
      </c>
      <c r="J11" s="44">
        <f t="shared" si="0"/>
        <v>93050</v>
      </c>
      <c r="K11" s="44">
        <f t="shared" si="0"/>
        <v>380634</v>
      </c>
      <c r="L11" s="34"/>
      <c r="M11" s="44">
        <f>SUM(M7:M10)</f>
        <v>363733</v>
      </c>
      <c r="N11" s="34"/>
      <c r="O11" s="34"/>
      <c r="P11" s="34"/>
    </row>
    <row r="12" spans="1:16" ht="15.75" customHeight="1" x14ac:dyDescent="0.15">
      <c r="A12" s="39" t="s">
        <v>113</v>
      </c>
      <c r="B12" s="34"/>
      <c r="C12" s="42">
        <v>4624</v>
      </c>
      <c r="D12" s="42">
        <v>5564</v>
      </c>
      <c r="E12" s="42">
        <v>4633</v>
      </c>
      <c r="F12" s="42">
        <v>4099</v>
      </c>
      <c r="G12" s="34"/>
      <c r="H12" s="42">
        <v>3936</v>
      </c>
      <c r="I12" s="42">
        <v>4327</v>
      </c>
      <c r="J12" s="42">
        <v>5408</v>
      </c>
      <c r="K12" s="42">
        <v>10100</v>
      </c>
      <c r="L12" s="34"/>
      <c r="M12" s="42">
        <v>14309</v>
      </c>
      <c r="N12" s="34"/>
      <c r="O12" s="34"/>
      <c r="P12" s="34"/>
    </row>
    <row r="13" spans="1:16" ht="15.75" customHeight="1" x14ac:dyDescent="0.15">
      <c r="A13" s="39" t="s">
        <v>114</v>
      </c>
      <c r="B13" s="34"/>
      <c r="C13" s="42">
        <v>1467</v>
      </c>
      <c r="D13" s="42">
        <v>1467</v>
      </c>
      <c r="E13" s="42">
        <v>1467</v>
      </c>
      <c r="F13" s="42">
        <v>2802</v>
      </c>
      <c r="G13" s="34"/>
      <c r="H13" s="42">
        <v>2802</v>
      </c>
      <c r="I13" s="42">
        <v>3583</v>
      </c>
      <c r="J13" s="42">
        <v>4672</v>
      </c>
      <c r="K13" s="42">
        <v>4657</v>
      </c>
      <c r="L13" s="34"/>
      <c r="M13" s="42">
        <v>4643</v>
      </c>
      <c r="N13" s="34"/>
      <c r="O13" s="34"/>
      <c r="P13" s="34"/>
    </row>
    <row r="14" spans="1:16" ht="15.75" customHeight="1" x14ac:dyDescent="0.15">
      <c r="A14" s="45" t="s">
        <v>115</v>
      </c>
      <c r="B14" s="46"/>
      <c r="C14" s="47">
        <v>0</v>
      </c>
      <c r="D14" s="47">
        <v>0</v>
      </c>
      <c r="E14" s="47">
        <v>0</v>
      </c>
      <c r="F14" s="47">
        <v>0</v>
      </c>
      <c r="G14" s="46"/>
      <c r="H14" s="47">
        <v>15026</v>
      </c>
      <c r="I14" s="42">
        <v>13741</v>
      </c>
      <c r="J14" s="42">
        <v>19755</v>
      </c>
      <c r="K14" s="42">
        <v>20818</v>
      </c>
      <c r="L14" s="34"/>
      <c r="M14" s="42">
        <v>17810</v>
      </c>
      <c r="N14" s="34"/>
      <c r="O14" s="34"/>
      <c r="P14" s="34"/>
    </row>
    <row r="15" spans="1:16" ht="15.75" customHeight="1" x14ac:dyDescent="0.15">
      <c r="A15" s="39" t="s">
        <v>116</v>
      </c>
      <c r="B15" s="34"/>
      <c r="C15" s="42">
        <v>2744</v>
      </c>
      <c r="D15" s="42">
        <v>3110</v>
      </c>
      <c r="E15" s="42">
        <v>3652</v>
      </c>
      <c r="F15" s="42">
        <v>3691</v>
      </c>
      <c r="G15" s="34"/>
      <c r="H15" s="42">
        <v>4494</v>
      </c>
      <c r="I15" s="42">
        <v>4556</v>
      </c>
      <c r="J15" s="42">
        <v>5112</v>
      </c>
      <c r="K15" s="42">
        <v>5483</v>
      </c>
      <c r="L15" s="34"/>
      <c r="M15" s="42">
        <v>6010</v>
      </c>
      <c r="N15" s="34"/>
      <c r="O15" s="34"/>
      <c r="P15" s="34"/>
    </row>
    <row r="16" spans="1:16" ht="15.75" customHeight="1" x14ac:dyDescent="0.15">
      <c r="A16" s="39" t="s">
        <v>117</v>
      </c>
      <c r="B16" s="34"/>
      <c r="C16" s="48">
        <v>76361</v>
      </c>
      <c r="D16" s="48">
        <v>71061</v>
      </c>
      <c r="E16" s="48">
        <v>68742</v>
      </c>
      <c r="F16" s="48">
        <v>113749</v>
      </c>
      <c r="G16" s="34"/>
      <c r="H16" s="48">
        <f t="shared" ref="H16:K16" si="1">SUM(H11:H15)</f>
        <v>125723</v>
      </c>
      <c r="I16" s="48">
        <f t="shared" si="1"/>
        <v>121952</v>
      </c>
      <c r="J16" s="48">
        <f t="shared" si="1"/>
        <v>127997</v>
      </c>
      <c r="K16" s="48">
        <f t="shared" si="1"/>
        <v>421692</v>
      </c>
      <c r="L16" s="34"/>
      <c r="M16" s="48">
        <f>SUM(M11:M15)</f>
        <v>406505</v>
      </c>
      <c r="N16" s="34"/>
      <c r="O16" s="34"/>
      <c r="P16" s="34"/>
    </row>
    <row r="17" spans="1:16" ht="15.75" customHeight="1" x14ac:dyDescent="0.15">
      <c r="A17" s="38" t="s">
        <v>118</v>
      </c>
      <c r="B17" s="34"/>
      <c r="C17" s="49"/>
      <c r="D17" s="49"/>
      <c r="E17" s="49"/>
      <c r="F17" s="49"/>
      <c r="G17" s="34"/>
      <c r="H17" s="49"/>
      <c r="I17" s="49"/>
      <c r="J17" s="49"/>
      <c r="K17" s="49"/>
      <c r="L17" s="34"/>
      <c r="M17" s="34"/>
      <c r="N17" s="34"/>
      <c r="O17" s="34"/>
      <c r="P17" s="34"/>
    </row>
    <row r="18" spans="1:16" ht="15.75" customHeight="1" x14ac:dyDescent="0.15">
      <c r="A18" s="39" t="s">
        <v>119</v>
      </c>
      <c r="B18" s="34"/>
      <c r="C18" s="41" t="s">
        <v>120</v>
      </c>
      <c r="D18" s="41" t="s">
        <v>120</v>
      </c>
      <c r="E18" s="41" t="s">
        <v>120</v>
      </c>
      <c r="F18" s="41" t="s">
        <v>120</v>
      </c>
      <c r="G18" s="34"/>
      <c r="H18" s="41" t="s">
        <v>120</v>
      </c>
      <c r="I18" s="41" t="s">
        <v>120</v>
      </c>
      <c r="J18" s="41" t="s">
        <v>120</v>
      </c>
      <c r="K18" s="41" t="s">
        <v>120</v>
      </c>
      <c r="L18" s="34"/>
      <c r="M18" s="34"/>
      <c r="N18" s="34"/>
      <c r="O18" s="34"/>
      <c r="P18" s="34"/>
    </row>
    <row r="19" spans="1:16" ht="15.75" customHeight="1" x14ac:dyDescent="0.15">
      <c r="A19" s="39" t="s">
        <v>121</v>
      </c>
      <c r="B19" s="34"/>
      <c r="C19" s="41">
        <v>3247</v>
      </c>
      <c r="D19" s="41">
        <v>2721</v>
      </c>
      <c r="E19" s="41">
        <v>4664</v>
      </c>
      <c r="F19" s="41">
        <v>3647</v>
      </c>
      <c r="G19" s="34"/>
      <c r="H19" s="41">
        <v>5169</v>
      </c>
      <c r="I19" s="41">
        <v>5625</v>
      </c>
      <c r="J19" s="41">
        <v>7063</v>
      </c>
      <c r="K19" s="41">
        <v>7549</v>
      </c>
      <c r="L19" s="34"/>
      <c r="M19" s="41">
        <v>11363</v>
      </c>
      <c r="N19" s="34"/>
      <c r="O19" s="34"/>
      <c r="P19" s="34"/>
    </row>
    <row r="20" spans="1:16" ht="15.75" customHeight="1" x14ac:dyDescent="0.15">
      <c r="A20" s="39" t="s">
        <v>122</v>
      </c>
      <c r="B20" s="34"/>
      <c r="C20" s="42">
        <v>3659</v>
      </c>
      <c r="D20" s="42">
        <v>4831</v>
      </c>
      <c r="E20" s="42">
        <v>6291</v>
      </c>
      <c r="F20" s="42">
        <v>7930</v>
      </c>
      <c r="G20" s="34"/>
      <c r="H20" s="42">
        <v>7020</v>
      </c>
      <c r="I20" s="42">
        <v>8848</v>
      </c>
      <c r="J20" s="42">
        <v>13023</v>
      </c>
      <c r="K20" s="42">
        <v>18241</v>
      </c>
      <c r="L20" s="34"/>
      <c r="M20" s="42">
        <v>19803</v>
      </c>
      <c r="N20" s="34"/>
      <c r="O20" s="34"/>
      <c r="P20" s="34"/>
    </row>
    <row r="21" spans="1:16" ht="15.75" customHeight="1" x14ac:dyDescent="0.15">
      <c r="A21" s="39" t="s">
        <v>123</v>
      </c>
      <c r="B21" s="34"/>
      <c r="C21" s="42">
        <v>21102</v>
      </c>
      <c r="D21" s="42">
        <v>25146</v>
      </c>
      <c r="E21" s="42">
        <v>27897</v>
      </c>
      <c r="F21" s="42">
        <v>31918</v>
      </c>
      <c r="G21" s="34"/>
      <c r="H21" s="42">
        <v>39574</v>
      </c>
      <c r="I21" s="42">
        <v>46501</v>
      </c>
      <c r="J21" s="42">
        <v>57704</v>
      </c>
      <c r="K21" s="42">
        <v>62725</v>
      </c>
      <c r="L21" s="34"/>
      <c r="M21" s="42">
        <v>68568</v>
      </c>
      <c r="N21" s="34"/>
      <c r="O21" s="34"/>
      <c r="P21" s="34"/>
    </row>
    <row r="22" spans="1:16" ht="15.75" customHeight="1" x14ac:dyDescent="0.15">
      <c r="A22" s="45" t="s">
        <v>124</v>
      </c>
      <c r="B22" s="46"/>
      <c r="C22" s="50">
        <v>0</v>
      </c>
      <c r="D22" s="50">
        <v>0</v>
      </c>
      <c r="E22" s="50">
        <v>0</v>
      </c>
      <c r="F22" s="50">
        <v>0</v>
      </c>
      <c r="G22" s="46"/>
      <c r="H22" s="50">
        <v>5976</v>
      </c>
      <c r="I22" s="43">
        <v>5934</v>
      </c>
      <c r="J22" s="43">
        <v>9708</v>
      </c>
      <c r="K22" s="43">
        <v>11613</v>
      </c>
      <c r="L22" s="34"/>
      <c r="M22" s="43">
        <v>10929</v>
      </c>
      <c r="N22" s="34"/>
      <c r="O22" s="34"/>
      <c r="P22" s="34"/>
    </row>
    <row r="23" spans="1:16" ht="15.75" customHeight="1" x14ac:dyDescent="0.15">
      <c r="A23" s="39" t="s">
        <v>125</v>
      </c>
      <c r="B23" s="34"/>
      <c r="C23" s="44">
        <v>28008</v>
      </c>
      <c r="D23" s="44">
        <v>32698</v>
      </c>
      <c r="E23" s="44">
        <v>38852</v>
      </c>
      <c r="F23" s="44">
        <v>43495</v>
      </c>
      <c r="G23" s="34"/>
      <c r="H23" s="44">
        <f t="shared" ref="H23:K23" si="2">SUM(H19:H22)</f>
        <v>57739</v>
      </c>
      <c r="I23" s="44">
        <f t="shared" si="2"/>
        <v>66908</v>
      </c>
      <c r="J23" s="44">
        <f t="shared" si="2"/>
        <v>87498</v>
      </c>
      <c r="K23" s="44">
        <f t="shared" si="2"/>
        <v>100128</v>
      </c>
      <c r="L23" s="34"/>
      <c r="M23" s="44">
        <f>SUM(M19:M22)</f>
        <v>110663</v>
      </c>
      <c r="N23" s="34"/>
      <c r="O23" s="34"/>
      <c r="P23" s="34"/>
    </row>
    <row r="24" spans="1:16" ht="15.75" customHeight="1" x14ac:dyDescent="0.15">
      <c r="A24" s="39" t="s">
        <v>126</v>
      </c>
      <c r="B24" s="34"/>
      <c r="C24" s="42">
        <v>0</v>
      </c>
      <c r="D24" s="42">
        <v>0</v>
      </c>
      <c r="E24" s="42">
        <v>0</v>
      </c>
      <c r="F24" s="42">
        <v>0</v>
      </c>
      <c r="G24" s="34"/>
      <c r="H24" s="44" t="s">
        <v>127</v>
      </c>
      <c r="I24" s="44" t="s">
        <v>127</v>
      </c>
      <c r="J24" s="44" t="s">
        <v>127</v>
      </c>
      <c r="K24" s="44">
        <v>203097</v>
      </c>
      <c r="L24" s="34"/>
      <c r="M24" s="44">
        <v>210088</v>
      </c>
      <c r="N24" s="34"/>
      <c r="O24" s="34"/>
      <c r="P24" s="34"/>
    </row>
    <row r="25" spans="1:16" ht="15.75" customHeight="1" x14ac:dyDescent="0.15">
      <c r="A25" s="39" t="s">
        <v>128</v>
      </c>
      <c r="B25" s="34"/>
      <c r="C25" s="42">
        <v>0</v>
      </c>
      <c r="D25" s="42">
        <v>0</v>
      </c>
      <c r="E25" s="42">
        <v>0</v>
      </c>
      <c r="F25" s="42">
        <v>0</v>
      </c>
      <c r="G25" s="34"/>
      <c r="H25" s="42">
        <v>10727</v>
      </c>
      <c r="I25" s="42">
        <v>9322</v>
      </c>
      <c r="J25" s="42">
        <v>11411</v>
      </c>
      <c r="K25" s="42">
        <v>10472</v>
      </c>
      <c r="L25" s="34"/>
      <c r="M25" s="42">
        <v>8096</v>
      </c>
      <c r="N25" s="34"/>
      <c r="O25" s="34"/>
      <c r="P25" s="34"/>
    </row>
    <row r="26" spans="1:16" ht="15.75" customHeight="1" x14ac:dyDescent="0.15">
      <c r="A26" s="39" t="s">
        <v>129</v>
      </c>
      <c r="B26" s="34"/>
      <c r="C26" s="42">
        <v>713</v>
      </c>
      <c r="D26" s="42">
        <v>662</v>
      </c>
      <c r="E26" s="42">
        <v>1073</v>
      </c>
      <c r="F26" s="42">
        <v>801</v>
      </c>
      <c r="G26" s="34"/>
      <c r="H26" s="42">
        <v>373</v>
      </c>
      <c r="I26" s="42">
        <v>556</v>
      </c>
      <c r="J26" s="42">
        <v>717</v>
      </c>
      <c r="K26" s="42">
        <v>2729</v>
      </c>
      <c r="L26" s="34"/>
      <c r="M26" s="42">
        <v>2688</v>
      </c>
      <c r="N26" s="34"/>
      <c r="O26" s="34"/>
      <c r="P26" s="34"/>
    </row>
    <row r="27" spans="1:16" ht="15.75" customHeight="1" x14ac:dyDescent="0.15">
      <c r="A27" s="39" t="s">
        <v>130</v>
      </c>
      <c r="B27" s="34"/>
      <c r="C27" s="43">
        <v>58</v>
      </c>
      <c r="D27" s="43">
        <v>56</v>
      </c>
      <c r="E27" s="43">
        <v>55</v>
      </c>
      <c r="F27" s="43">
        <v>94</v>
      </c>
      <c r="G27" s="34"/>
      <c r="H27" s="51">
        <v>105</v>
      </c>
      <c r="I27" s="51">
        <v>148</v>
      </c>
      <c r="J27" s="51">
        <v>204</v>
      </c>
      <c r="K27" s="51" t="s">
        <v>127</v>
      </c>
      <c r="L27" s="34"/>
      <c r="M27" s="51" t="s">
        <v>127</v>
      </c>
      <c r="N27" s="34"/>
      <c r="O27" s="34"/>
      <c r="P27" s="34"/>
    </row>
    <row r="28" spans="1:16" ht="15.75" customHeight="1" x14ac:dyDescent="0.15">
      <c r="A28" s="39" t="s">
        <v>131</v>
      </c>
      <c r="B28" s="34"/>
      <c r="C28" s="51">
        <v>28779</v>
      </c>
      <c r="D28" s="51">
        <v>33416</v>
      </c>
      <c r="E28" s="51">
        <v>39980</v>
      </c>
      <c r="F28" s="51">
        <v>44390</v>
      </c>
      <c r="G28" s="34"/>
      <c r="H28" s="51">
        <f t="shared" ref="H28:K28" si="3">SUM(H23:H27)</f>
        <v>68944</v>
      </c>
      <c r="I28" s="51">
        <f t="shared" si="3"/>
        <v>76934</v>
      </c>
      <c r="J28" s="51">
        <f t="shared" si="3"/>
        <v>99830</v>
      </c>
      <c r="K28" s="51">
        <f t="shared" si="3"/>
        <v>316426</v>
      </c>
      <c r="L28" s="34"/>
      <c r="M28" s="51">
        <f>SUM(M23:M27)</f>
        <v>331535</v>
      </c>
      <c r="N28" s="34"/>
      <c r="O28" s="34"/>
      <c r="P28" s="34"/>
    </row>
    <row r="29" spans="1:16" ht="15.75" customHeight="1" x14ac:dyDescent="0.15">
      <c r="A29" s="39"/>
      <c r="B29" s="34"/>
      <c r="C29" s="42"/>
      <c r="D29" s="42"/>
      <c r="E29" s="42"/>
      <c r="F29" s="42"/>
      <c r="G29" s="34"/>
      <c r="H29" s="42"/>
      <c r="I29" s="42"/>
      <c r="J29" s="42"/>
      <c r="K29" s="42"/>
      <c r="L29" s="34"/>
      <c r="M29" s="34"/>
      <c r="N29" s="34"/>
      <c r="O29" s="34"/>
      <c r="P29" s="34"/>
    </row>
    <row r="30" spans="1:16" ht="15.75" customHeight="1" x14ac:dyDescent="0.15">
      <c r="A30" s="39"/>
      <c r="B30" s="34"/>
      <c r="C30" s="34"/>
      <c r="D30" s="34"/>
      <c r="E30" s="34"/>
      <c r="F30" s="34"/>
      <c r="G30" s="34"/>
      <c r="H30" s="34"/>
      <c r="I30" s="34"/>
      <c r="J30" s="34"/>
      <c r="K30" s="34"/>
      <c r="L30" s="34"/>
      <c r="M30" s="34"/>
      <c r="N30" s="34"/>
      <c r="O30" s="34"/>
      <c r="P30" s="34"/>
    </row>
    <row r="31" spans="1:16" ht="15.75" customHeight="1" x14ac:dyDescent="0.15">
      <c r="A31" s="52" t="s">
        <v>132</v>
      </c>
      <c r="B31" s="34"/>
      <c r="C31" s="42">
        <v>199364</v>
      </c>
      <c r="D31" s="42">
        <v>199364</v>
      </c>
      <c r="E31" s="42">
        <v>199364</v>
      </c>
      <c r="F31" s="42">
        <v>250370</v>
      </c>
      <c r="G31" s="34"/>
      <c r="H31" s="42">
        <v>250370</v>
      </c>
      <c r="I31" s="42">
        <v>250370</v>
      </c>
      <c r="J31" s="42">
        <v>250370</v>
      </c>
      <c r="K31" s="42">
        <v>250581</v>
      </c>
      <c r="L31" s="34"/>
      <c r="M31" s="42">
        <v>250581</v>
      </c>
      <c r="N31" s="34"/>
      <c r="O31" s="34"/>
      <c r="P31" s="34"/>
    </row>
    <row r="32" spans="1:16" ht="15.75" customHeight="1" x14ac:dyDescent="0.15">
      <c r="A32" s="45" t="s">
        <v>133</v>
      </c>
      <c r="B32" s="34"/>
      <c r="C32" s="53">
        <v>199364</v>
      </c>
      <c r="D32" s="53">
        <v>199364</v>
      </c>
      <c r="E32" s="53">
        <v>199364</v>
      </c>
      <c r="F32" s="53">
        <v>250370</v>
      </c>
      <c r="G32" s="34"/>
      <c r="H32" s="53">
        <f t="shared" ref="H32:K32" si="4">H31</f>
        <v>250370</v>
      </c>
      <c r="I32" s="53">
        <f t="shared" si="4"/>
        <v>250370</v>
      </c>
      <c r="J32" s="53">
        <f t="shared" si="4"/>
        <v>250370</v>
      </c>
      <c r="K32" s="53">
        <f t="shared" si="4"/>
        <v>250581</v>
      </c>
      <c r="L32" s="34"/>
      <c r="M32" s="53">
        <f>M31</f>
        <v>250581</v>
      </c>
      <c r="N32" s="34"/>
      <c r="O32" s="34"/>
      <c r="P32" s="34"/>
    </row>
    <row r="33" spans="1:16" ht="15.75" customHeight="1" x14ac:dyDescent="0.15">
      <c r="A33" s="39"/>
      <c r="B33" s="34"/>
      <c r="C33" s="34"/>
      <c r="D33" s="34"/>
      <c r="E33" s="34"/>
      <c r="F33" s="34"/>
      <c r="G33" s="34"/>
      <c r="H33" s="34"/>
      <c r="I33" s="34"/>
      <c r="J33" s="34"/>
      <c r="K33" s="34"/>
      <c r="L33" s="34"/>
      <c r="M33" s="34"/>
      <c r="N33" s="34"/>
      <c r="O33" s="34"/>
      <c r="P33" s="34"/>
    </row>
    <row r="34" spans="1:16" ht="15.75" customHeight="1" x14ac:dyDescent="0.15">
      <c r="A34" s="52" t="s">
        <v>134</v>
      </c>
      <c r="B34" s="34"/>
      <c r="C34" s="34"/>
      <c r="D34" s="34"/>
      <c r="E34" s="34"/>
      <c r="F34" s="34"/>
      <c r="G34" s="34"/>
      <c r="H34" s="34"/>
      <c r="I34" s="34"/>
      <c r="J34" s="34"/>
      <c r="K34" s="34"/>
      <c r="L34" s="34"/>
      <c r="M34" s="34"/>
      <c r="N34" s="34"/>
      <c r="O34" s="34"/>
      <c r="P34" s="34"/>
    </row>
    <row r="35" spans="1:16" ht="15.75" customHeight="1" x14ac:dyDescent="0.15">
      <c r="A35" s="45" t="s">
        <v>135</v>
      </c>
      <c r="B35" s="34"/>
      <c r="C35" s="42">
        <v>1</v>
      </c>
      <c r="D35" s="42">
        <v>1</v>
      </c>
      <c r="E35" s="42">
        <v>1</v>
      </c>
      <c r="F35" s="42">
        <v>1</v>
      </c>
      <c r="G35" s="34"/>
      <c r="H35" s="42">
        <v>1</v>
      </c>
      <c r="I35" s="42">
        <v>1</v>
      </c>
      <c r="J35" s="42">
        <v>1</v>
      </c>
      <c r="K35" s="42">
        <v>1</v>
      </c>
      <c r="L35" s="34"/>
      <c r="M35" s="42">
        <v>1</v>
      </c>
      <c r="N35" s="34"/>
      <c r="O35" s="34"/>
      <c r="P35" s="34"/>
    </row>
    <row r="36" spans="1:16" ht="15.75" customHeight="1" x14ac:dyDescent="0.15">
      <c r="A36" s="45" t="s">
        <v>136</v>
      </c>
      <c r="B36" s="34"/>
      <c r="C36" s="42">
        <v>19147</v>
      </c>
      <c r="D36" s="42">
        <v>25017</v>
      </c>
      <c r="E36" s="42">
        <v>28380</v>
      </c>
      <c r="F36" s="42">
        <v>30215</v>
      </c>
      <c r="G36" s="34"/>
      <c r="H36" s="42">
        <v>32524</v>
      </c>
      <c r="I36" s="42">
        <v>36292</v>
      </c>
      <c r="J36" s="42">
        <v>82149</v>
      </c>
      <c r="K36" s="42">
        <v>184522</v>
      </c>
      <c r="L36" s="34"/>
      <c r="M36" s="42">
        <v>190112</v>
      </c>
      <c r="N36" s="34"/>
      <c r="O36" s="34"/>
      <c r="P36" s="34"/>
    </row>
    <row r="37" spans="1:16" ht="15.75" customHeight="1" x14ac:dyDescent="0.15">
      <c r="A37" s="45" t="s">
        <v>137</v>
      </c>
      <c r="B37" s="34"/>
      <c r="C37" s="42">
        <v>-118</v>
      </c>
      <c r="D37" s="42">
        <v>-113</v>
      </c>
      <c r="E37" s="42">
        <v>-114</v>
      </c>
      <c r="F37" s="42">
        <v>-80</v>
      </c>
      <c r="G37" s="34"/>
      <c r="H37" s="42">
        <v>-76</v>
      </c>
      <c r="I37" s="42">
        <v>-78</v>
      </c>
      <c r="J37" s="42">
        <v>-43</v>
      </c>
      <c r="K37" s="42">
        <v>-102</v>
      </c>
      <c r="L37" s="34"/>
      <c r="M37" s="42">
        <v>-143</v>
      </c>
      <c r="N37" s="34"/>
      <c r="O37" s="34"/>
      <c r="P37" s="34"/>
    </row>
    <row r="38" spans="1:16" ht="15.75" customHeight="1" x14ac:dyDescent="0.15">
      <c r="A38" s="45" t="s">
        <v>138</v>
      </c>
      <c r="B38" s="34"/>
      <c r="C38" s="42">
        <v>-170812</v>
      </c>
      <c r="D38" s="42">
        <v>-186624</v>
      </c>
      <c r="E38" s="42">
        <v>-198869</v>
      </c>
      <c r="F38" s="42">
        <v>-211147</v>
      </c>
      <c r="G38" s="34"/>
      <c r="H38" s="42">
        <v>-226039</v>
      </c>
      <c r="I38" s="42">
        <v>-241568</v>
      </c>
      <c r="J38" s="42">
        <v>-304310</v>
      </c>
      <c r="K38" s="42">
        <v>-329736</v>
      </c>
      <c r="L38" s="34"/>
      <c r="M38" s="42">
        <v>-365581</v>
      </c>
      <c r="N38" s="34"/>
      <c r="O38" s="34"/>
      <c r="P38" s="34"/>
    </row>
    <row r="39" spans="1:16" ht="15.75" customHeight="1" x14ac:dyDescent="0.15">
      <c r="A39" s="45" t="s">
        <v>139</v>
      </c>
      <c r="B39" s="34"/>
      <c r="C39" s="54">
        <v>-151782</v>
      </c>
      <c r="D39" s="54">
        <v>-161719</v>
      </c>
      <c r="E39" s="54">
        <v>-170602</v>
      </c>
      <c r="F39" s="54">
        <v>-181011</v>
      </c>
      <c r="G39" s="34"/>
      <c r="H39" s="54">
        <f t="shared" ref="H39:K39" si="5">SUM(H35:H38)</f>
        <v>-193590</v>
      </c>
      <c r="I39" s="54">
        <f t="shared" si="5"/>
        <v>-205353</v>
      </c>
      <c r="J39" s="54">
        <f t="shared" si="5"/>
        <v>-222203</v>
      </c>
      <c r="K39" s="54">
        <f t="shared" si="5"/>
        <v>-145315</v>
      </c>
      <c r="L39" s="34"/>
      <c r="M39" s="54">
        <f>SUM(M35:M38)</f>
        <v>-175611</v>
      </c>
      <c r="N39" s="34"/>
      <c r="O39" s="34"/>
      <c r="P39" s="34"/>
    </row>
    <row r="40" spans="1:16" ht="15.75" customHeight="1" x14ac:dyDescent="0.15">
      <c r="A40" s="45" t="s">
        <v>140</v>
      </c>
      <c r="B40" s="34"/>
      <c r="C40" s="48">
        <v>76361</v>
      </c>
      <c r="D40" s="48">
        <v>71061</v>
      </c>
      <c r="E40" s="48">
        <v>68742</v>
      </c>
      <c r="F40" s="48">
        <v>113749</v>
      </c>
      <c r="G40" s="34"/>
      <c r="H40" s="48">
        <f t="shared" ref="H40:K40" si="6">H39+H32+H28</f>
        <v>125724</v>
      </c>
      <c r="I40" s="48">
        <f t="shared" si="6"/>
        <v>121951</v>
      </c>
      <c r="J40" s="48">
        <f t="shared" si="6"/>
        <v>127997</v>
      </c>
      <c r="K40" s="48">
        <f t="shared" si="6"/>
        <v>421692</v>
      </c>
      <c r="L40" s="34"/>
      <c r="M40" s="48">
        <f>M39+M32+M28</f>
        <v>406505</v>
      </c>
      <c r="N40" s="34"/>
      <c r="O40" s="34"/>
      <c r="P40" s="34"/>
    </row>
    <row r="41" spans="1:16" ht="15.75" customHeight="1" x14ac:dyDescent="0.15">
      <c r="A41" s="34"/>
      <c r="B41" s="34"/>
      <c r="C41" s="34"/>
      <c r="D41" s="34"/>
      <c r="E41" s="34"/>
      <c r="F41" s="34"/>
      <c r="G41" s="34"/>
      <c r="H41" s="34"/>
      <c r="I41" s="34"/>
      <c r="J41" s="34"/>
      <c r="K41" s="34"/>
      <c r="L41" s="34"/>
      <c r="M41" s="34"/>
      <c r="N41" s="34"/>
      <c r="O41" s="34"/>
      <c r="P41" s="34"/>
    </row>
    <row r="42" spans="1:16" ht="15.75" customHeight="1" x14ac:dyDescent="0.15">
      <c r="A42" s="34"/>
      <c r="B42" s="34"/>
      <c r="C42" s="34"/>
      <c r="D42" s="34"/>
      <c r="E42" s="34"/>
      <c r="F42" s="34"/>
      <c r="G42" s="34"/>
      <c r="H42" s="34"/>
      <c r="I42" s="34"/>
      <c r="J42" s="34"/>
      <c r="K42" s="34"/>
      <c r="L42" s="34"/>
      <c r="M42" s="34"/>
      <c r="N42" s="34"/>
      <c r="O42" s="34"/>
      <c r="P42" s="34"/>
    </row>
    <row r="43" spans="1:16" ht="15.75" customHeight="1" x14ac:dyDescent="0.15">
      <c r="A43" s="34"/>
      <c r="B43" s="34"/>
      <c r="C43" s="34"/>
      <c r="D43" s="34"/>
      <c r="E43" s="34"/>
      <c r="F43" s="34"/>
      <c r="G43" s="34"/>
      <c r="H43" s="34"/>
      <c r="I43" s="34"/>
      <c r="J43" s="34"/>
      <c r="K43" s="34"/>
      <c r="L43" s="34"/>
      <c r="M43" s="34"/>
      <c r="N43" s="34"/>
      <c r="O43" s="34"/>
      <c r="P43" s="34"/>
    </row>
    <row r="44" spans="1:16" ht="15.75" customHeight="1" x14ac:dyDescent="0.15">
      <c r="A44" s="34"/>
      <c r="B44" s="34"/>
      <c r="C44" s="34"/>
      <c r="D44" s="34"/>
      <c r="E44" s="34"/>
      <c r="F44" s="34"/>
      <c r="G44" s="34"/>
      <c r="H44" s="34"/>
      <c r="I44" s="34"/>
      <c r="J44" s="34"/>
      <c r="K44" s="34"/>
      <c r="L44" s="34"/>
      <c r="M44" s="34"/>
      <c r="N44" s="34"/>
      <c r="O44" s="34"/>
      <c r="P44" s="34"/>
    </row>
    <row r="45" spans="1:16" ht="15.75" customHeight="1" x14ac:dyDescent="0.15">
      <c r="A45" s="34"/>
      <c r="B45" s="34"/>
      <c r="C45" s="34"/>
      <c r="D45" s="34"/>
      <c r="E45" s="34"/>
      <c r="F45" s="34"/>
      <c r="G45" s="34"/>
      <c r="H45" s="34"/>
      <c r="I45" s="34"/>
      <c r="J45" s="34"/>
      <c r="K45" s="34"/>
      <c r="L45" s="34"/>
      <c r="M45" s="34"/>
      <c r="N45" s="34"/>
      <c r="O45" s="34"/>
      <c r="P45" s="34"/>
    </row>
    <row r="46" spans="1:16" ht="15.75" customHeight="1" x14ac:dyDescent="0.15">
      <c r="A46" s="34"/>
      <c r="B46" s="34"/>
      <c r="C46" s="34"/>
      <c r="D46" s="34"/>
      <c r="E46" s="34"/>
      <c r="F46" s="34"/>
      <c r="G46" s="34"/>
      <c r="H46" s="34"/>
      <c r="I46" s="34"/>
      <c r="J46" s="34"/>
      <c r="K46" s="34"/>
      <c r="L46" s="34"/>
      <c r="M46" s="34"/>
      <c r="N46" s="34"/>
      <c r="O46" s="34"/>
      <c r="P46" s="34"/>
    </row>
    <row r="47" spans="1:16" ht="15.75" customHeight="1" x14ac:dyDescent="0.15">
      <c r="A47" s="34"/>
      <c r="B47" s="34"/>
      <c r="C47" s="34"/>
      <c r="D47" s="34"/>
      <c r="E47" s="34"/>
      <c r="F47" s="34"/>
      <c r="G47" s="34"/>
      <c r="H47" s="34"/>
      <c r="I47" s="34"/>
      <c r="J47" s="34"/>
      <c r="K47" s="34"/>
      <c r="L47" s="34"/>
      <c r="M47" s="34"/>
      <c r="N47" s="34"/>
      <c r="O47" s="34"/>
      <c r="P47" s="34"/>
    </row>
    <row r="48" spans="1:16" ht="15.75" customHeight="1" x14ac:dyDescent="0.15">
      <c r="A48" s="34"/>
      <c r="B48" s="34"/>
      <c r="C48" s="34"/>
      <c r="D48" s="34"/>
      <c r="E48" s="34"/>
      <c r="F48" s="34"/>
      <c r="G48" s="34"/>
      <c r="H48" s="34"/>
      <c r="I48" s="34"/>
      <c r="J48" s="34"/>
      <c r="K48" s="34"/>
      <c r="L48" s="34"/>
      <c r="M48" s="34"/>
      <c r="N48" s="34"/>
      <c r="O48" s="34"/>
      <c r="P48" s="34"/>
    </row>
    <row r="49" spans="1:16" ht="15.75" customHeight="1" x14ac:dyDescent="0.15">
      <c r="A49" s="34"/>
      <c r="B49" s="34"/>
      <c r="C49" s="34"/>
      <c r="D49" s="34"/>
      <c r="E49" s="34"/>
      <c r="F49" s="34"/>
      <c r="G49" s="34"/>
      <c r="H49" s="34"/>
      <c r="I49" s="34"/>
      <c r="J49" s="34"/>
      <c r="K49" s="34"/>
      <c r="L49" s="34"/>
      <c r="M49" s="34"/>
      <c r="N49" s="34"/>
      <c r="O49" s="34"/>
      <c r="P49" s="34"/>
    </row>
    <row r="50" spans="1:16" ht="15.75" customHeight="1" x14ac:dyDescent="0.15">
      <c r="A50" s="34"/>
      <c r="B50" s="34"/>
      <c r="C50" s="34"/>
      <c r="D50" s="34"/>
      <c r="E50" s="34"/>
      <c r="F50" s="34"/>
      <c r="G50" s="34"/>
      <c r="H50" s="34"/>
      <c r="I50" s="34"/>
      <c r="J50" s="34"/>
      <c r="K50" s="34"/>
      <c r="L50" s="34"/>
      <c r="M50" s="34"/>
      <c r="N50" s="34"/>
      <c r="O50" s="34"/>
      <c r="P50" s="34"/>
    </row>
    <row r="51" spans="1:16" ht="15.75" customHeight="1" x14ac:dyDescent="0.15">
      <c r="A51" s="34"/>
      <c r="B51" s="34"/>
      <c r="C51" s="34"/>
      <c r="D51" s="34"/>
      <c r="E51" s="34"/>
      <c r="F51" s="34"/>
      <c r="G51" s="34"/>
      <c r="H51" s="34"/>
      <c r="I51" s="34"/>
      <c r="J51" s="34"/>
      <c r="K51" s="34"/>
      <c r="L51" s="34"/>
      <c r="M51" s="34"/>
      <c r="N51" s="34"/>
      <c r="O51" s="34"/>
      <c r="P51" s="34"/>
    </row>
    <row r="52" spans="1:16" ht="15.75" customHeight="1" x14ac:dyDescent="0.15">
      <c r="A52" s="34"/>
      <c r="B52" s="34"/>
      <c r="C52" s="34"/>
      <c r="D52" s="34"/>
      <c r="E52" s="34"/>
      <c r="F52" s="34"/>
      <c r="G52" s="34"/>
      <c r="H52" s="34"/>
      <c r="I52" s="34"/>
      <c r="J52" s="34"/>
      <c r="K52" s="34"/>
      <c r="L52" s="34"/>
      <c r="M52" s="34"/>
      <c r="N52" s="34"/>
      <c r="O52" s="34"/>
      <c r="P52" s="34"/>
    </row>
    <row r="53" spans="1:16" ht="15.75" customHeight="1" x14ac:dyDescent="0.15">
      <c r="A53" s="34"/>
      <c r="B53" s="34"/>
      <c r="C53" s="34"/>
      <c r="D53" s="34"/>
      <c r="E53" s="34"/>
      <c r="F53" s="34"/>
      <c r="G53" s="34"/>
      <c r="H53" s="34"/>
      <c r="I53" s="34"/>
      <c r="J53" s="34"/>
      <c r="K53" s="34"/>
      <c r="L53" s="34"/>
      <c r="M53" s="34"/>
      <c r="N53" s="34"/>
      <c r="O53" s="34"/>
      <c r="P53" s="34"/>
    </row>
    <row r="54" spans="1:16" ht="15.75" customHeight="1" x14ac:dyDescent="0.15">
      <c r="A54" s="34"/>
      <c r="B54" s="34"/>
      <c r="C54" s="34"/>
      <c r="D54" s="34"/>
      <c r="E54" s="34"/>
      <c r="F54" s="34"/>
      <c r="G54" s="34"/>
      <c r="H54" s="34"/>
      <c r="I54" s="34"/>
      <c r="J54" s="34"/>
      <c r="K54" s="34"/>
      <c r="L54" s="34"/>
      <c r="M54" s="34"/>
      <c r="N54" s="34"/>
      <c r="O54" s="34"/>
      <c r="P54" s="34"/>
    </row>
    <row r="55" spans="1:16" ht="15.75" customHeight="1" x14ac:dyDescent="0.15">
      <c r="A55" s="34"/>
      <c r="B55" s="34"/>
      <c r="C55" s="34"/>
      <c r="D55" s="34"/>
      <c r="E55" s="34"/>
      <c r="F55" s="34"/>
      <c r="G55" s="34"/>
      <c r="H55" s="34"/>
      <c r="I55" s="34"/>
      <c r="J55" s="34"/>
      <c r="K55" s="34"/>
      <c r="L55" s="34"/>
      <c r="M55" s="34"/>
      <c r="N55" s="34"/>
      <c r="O55" s="34"/>
      <c r="P55" s="34"/>
    </row>
    <row r="56" spans="1:16" ht="15.75" customHeight="1" x14ac:dyDescent="0.15">
      <c r="A56" s="34"/>
      <c r="B56" s="34"/>
      <c r="C56" s="34"/>
      <c r="D56" s="34"/>
      <c r="E56" s="34"/>
      <c r="F56" s="34"/>
      <c r="G56" s="34"/>
      <c r="H56" s="34"/>
      <c r="I56" s="34"/>
      <c r="J56" s="34"/>
      <c r="K56" s="34"/>
      <c r="L56" s="34"/>
      <c r="M56" s="34"/>
      <c r="N56" s="34"/>
      <c r="O56" s="34"/>
      <c r="P56" s="34"/>
    </row>
    <row r="57" spans="1:16" ht="15.75" customHeight="1" x14ac:dyDescent="0.15">
      <c r="A57" s="34"/>
      <c r="B57" s="34"/>
      <c r="C57" s="34"/>
      <c r="D57" s="34"/>
      <c r="E57" s="34"/>
      <c r="F57" s="34"/>
      <c r="G57" s="34"/>
      <c r="H57" s="34"/>
      <c r="I57" s="34"/>
      <c r="J57" s="34"/>
      <c r="K57" s="34"/>
      <c r="L57" s="34"/>
      <c r="M57" s="34"/>
      <c r="N57" s="34"/>
      <c r="O57" s="34"/>
      <c r="P57" s="34"/>
    </row>
    <row r="58" spans="1:16" ht="15.75" customHeight="1" x14ac:dyDescent="0.15">
      <c r="A58" s="34"/>
      <c r="B58" s="34"/>
      <c r="C58" s="34"/>
      <c r="D58" s="34"/>
      <c r="E58" s="34"/>
      <c r="F58" s="34"/>
      <c r="G58" s="34"/>
      <c r="H58" s="34"/>
      <c r="I58" s="34"/>
      <c r="J58" s="34"/>
      <c r="K58" s="34"/>
      <c r="L58" s="34"/>
      <c r="M58" s="34"/>
      <c r="N58" s="34"/>
      <c r="O58" s="34"/>
      <c r="P58" s="34"/>
    </row>
    <row r="59" spans="1:16" ht="15.75" customHeight="1" x14ac:dyDescent="0.15">
      <c r="A59" s="34"/>
      <c r="B59" s="34"/>
      <c r="C59" s="34"/>
      <c r="D59" s="34"/>
      <c r="E59" s="34"/>
      <c r="F59" s="34"/>
      <c r="G59" s="34"/>
      <c r="H59" s="34"/>
      <c r="I59" s="34"/>
      <c r="J59" s="34"/>
      <c r="K59" s="34"/>
      <c r="L59" s="34"/>
      <c r="M59" s="34"/>
      <c r="N59" s="34"/>
      <c r="O59" s="34"/>
      <c r="P59" s="34"/>
    </row>
    <row r="60" spans="1:16" ht="15.75" customHeight="1" x14ac:dyDescent="0.15">
      <c r="A60" s="34"/>
      <c r="B60" s="34"/>
      <c r="C60" s="34"/>
      <c r="D60" s="34"/>
      <c r="E60" s="34"/>
      <c r="F60" s="34"/>
      <c r="G60" s="34"/>
      <c r="H60" s="34"/>
      <c r="I60" s="34"/>
      <c r="J60" s="34"/>
      <c r="K60" s="34"/>
      <c r="L60" s="34"/>
      <c r="M60" s="34"/>
      <c r="N60" s="34"/>
      <c r="O60" s="34"/>
      <c r="P60" s="34"/>
    </row>
    <row r="61" spans="1:16" ht="15.75" customHeight="1" x14ac:dyDescent="0.15">
      <c r="A61" s="34"/>
      <c r="B61" s="34"/>
      <c r="C61" s="34"/>
      <c r="D61" s="34"/>
      <c r="E61" s="34"/>
      <c r="F61" s="34"/>
      <c r="G61" s="34"/>
      <c r="H61" s="34"/>
      <c r="I61" s="34"/>
      <c r="J61" s="34"/>
      <c r="K61" s="34"/>
      <c r="L61" s="34"/>
      <c r="M61" s="34"/>
      <c r="N61" s="34"/>
      <c r="O61" s="34"/>
      <c r="P61" s="34"/>
    </row>
    <row r="62" spans="1:16" ht="15.75" customHeight="1" x14ac:dyDescent="0.15">
      <c r="A62" s="34"/>
      <c r="B62" s="34"/>
      <c r="C62" s="34"/>
      <c r="D62" s="34"/>
      <c r="E62" s="34"/>
      <c r="F62" s="34"/>
      <c r="G62" s="34"/>
      <c r="H62" s="34"/>
      <c r="I62" s="34"/>
      <c r="J62" s="34"/>
      <c r="K62" s="34"/>
      <c r="L62" s="34"/>
      <c r="M62" s="34"/>
      <c r="N62" s="34"/>
      <c r="O62" s="34"/>
      <c r="P62" s="34"/>
    </row>
    <row r="63" spans="1:16" ht="15.75" customHeight="1" x14ac:dyDescent="0.15">
      <c r="A63" s="34"/>
      <c r="B63" s="34"/>
      <c r="C63" s="34"/>
      <c r="D63" s="34"/>
      <c r="E63" s="34"/>
      <c r="F63" s="34"/>
      <c r="G63" s="34"/>
      <c r="H63" s="34"/>
      <c r="I63" s="34"/>
      <c r="J63" s="34"/>
      <c r="K63" s="34"/>
      <c r="L63" s="34"/>
      <c r="M63" s="34"/>
      <c r="N63" s="34"/>
      <c r="O63" s="34"/>
      <c r="P63" s="34"/>
    </row>
    <row r="64" spans="1:16" ht="15.75" customHeight="1" x14ac:dyDescent="0.15">
      <c r="A64" s="34"/>
      <c r="B64" s="34"/>
      <c r="C64" s="34"/>
      <c r="D64" s="34"/>
      <c r="E64" s="34"/>
      <c r="F64" s="34"/>
      <c r="G64" s="34"/>
      <c r="H64" s="34"/>
      <c r="I64" s="34"/>
      <c r="J64" s="34"/>
      <c r="K64" s="34"/>
      <c r="L64" s="34"/>
      <c r="M64" s="34"/>
      <c r="N64" s="34"/>
      <c r="O64" s="34"/>
      <c r="P64" s="34"/>
    </row>
    <row r="65" spans="1:16" ht="15.75" customHeight="1" x14ac:dyDescent="0.15">
      <c r="A65" s="34"/>
      <c r="B65" s="34"/>
      <c r="C65" s="34"/>
      <c r="D65" s="34"/>
      <c r="E65" s="34"/>
      <c r="F65" s="34"/>
      <c r="G65" s="34"/>
      <c r="H65" s="34"/>
      <c r="I65" s="34"/>
      <c r="J65" s="34"/>
      <c r="K65" s="34"/>
      <c r="L65" s="34"/>
      <c r="M65" s="34"/>
      <c r="N65" s="34"/>
      <c r="O65" s="34"/>
      <c r="P65" s="34"/>
    </row>
    <row r="66" spans="1:16" ht="15.75" customHeight="1" x14ac:dyDescent="0.15">
      <c r="A66" s="34"/>
      <c r="B66" s="34"/>
      <c r="C66" s="34"/>
      <c r="D66" s="34"/>
      <c r="E66" s="34"/>
      <c r="F66" s="34"/>
      <c r="G66" s="34"/>
      <c r="H66" s="34"/>
      <c r="I66" s="34"/>
      <c r="J66" s="34"/>
      <c r="K66" s="34"/>
      <c r="L66" s="34"/>
      <c r="M66" s="34"/>
      <c r="N66" s="34"/>
      <c r="O66" s="34"/>
      <c r="P66" s="34"/>
    </row>
    <row r="67" spans="1:16" ht="15.75" customHeight="1" x14ac:dyDescent="0.15">
      <c r="A67" s="34"/>
      <c r="B67" s="34"/>
      <c r="C67" s="34"/>
      <c r="D67" s="34"/>
      <c r="E67" s="34"/>
      <c r="F67" s="34"/>
      <c r="G67" s="34"/>
      <c r="H67" s="34"/>
      <c r="I67" s="34"/>
      <c r="J67" s="34"/>
      <c r="K67" s="34"/>
      <c r="L67" s="34"/>
      <c r="M67" s="34"/>
      <c r="N67" s="34"/>
      <c r="O67" s="34"/>
      <c r="P67" s="34"/>
    </row>
    <row r="68" spans="1:16" ht="15.75" customHeight="1" x14ac:dyDescent="0.15">
      <c r="A68" s="34"/>
      <c r="B68" s="34"/>
      <c r="C68" s="34"/>
      <c r="D68" s="34"/>
      <c r="E68" s="34"/>
      <c r="F68" s="34"/>
      <c r="G68" s="34"/>
      <c r="H68" s="34"/>
      <c r="I68" s="34"/>
      <c r="J68" s="34"/>
      <c r="K68" s="34"/>
      <c r="L68" s="34"/>
      <c r="M68" s="34"/>
      <c r="N68" s="34"/>
      <c r="O68" s="34"/>
      <c r="P68" s="34"/>
    </row>
    <row r="69" spans="1:16" ht="15.75" customHeight="1" x14ac:dyDescent="0.15">
      <c r="A69" s="34"/>
      <c r="B69" s="34"/>
      <c r="C69" s="34"/>
      <c r="D69" s="34"/>
      <c r="E69" s="34"/>
      <c r="F69" s="34"/>
      <c r="G69" s="34"/>
      <c r="H69" s="34"/>
      <c r="I69" s="34"/>
      <c r="J69" s="34"/>
      <c r="K69" s="34"/>
      <c r="L69" s="34"/>
      <c r="M69" s="34"/>
      <c r="N69" s="34"/>
      <c r="O69" s="34"/>
      <c r="P69" s="34"/>
    </row>
    <row r="70" spans="1:16" ht="15.75" customHeight="1" x14ac:dyDescent="0.15">
      <c r="A70" s="34"/>
      <c r="B70" s="34"/>
      <c r="C70" s="34"/>
      <c r="D70" s="34"/>
      <c r="E70" s="34"/>
      <c r="F70" s="34"/>
      <c r="G70" s="34"/>
      <c r="H70" s="34"/>
      <c r="I70" s="34"/>
      <c r="J70" s="34"/>
      <c r="K70" s="34"/>
      <c r="L70" s="34"/>
      <c r="M70" s="34"/>
      <c r="N70" s="34"/>
      <c r="O70" s="34"/>
      <c r="P70" s="34"/>
    </row>
    <row r="71" spans="1:16" ht="15.75" customHeight="1" x14ac:dyDescent="0.15">
      <c r="A71" s="34"/>
      <c r="B71" s="34"/>
      <c r="C71" s="34"/>
      <c r="D71" s="34"/>
      <c r="E71" s="34"/>
      <c r="F71" s="34"/>
      <c r="G71" s="34"/>
      <c r="H71" s="34"/>
      <c r="I71" s="34"/>
      <c r="J71" s="34"/>
      <c r="K71" s="34"/>
      <c r="L71" s="34"/>
      <c r="M71" s="34"/>
      <c r="N71" s="34"/>
      <c r="O71" s="34"/>
      <c r="P71" s="34"/>
    </row>
    <row r="72" spans="1:16" ht="15.75" customHeight="1" x14ac:dyDescent="0.15">
      <c r="A72" s="34"/>
      <c r="B72" s="34"/>
      <c r="C72" s="34"/>
      <c r="D72" s="34"/>
      <c r="E72" s="34"/>
      <c r="F72" s="34"/>
      <c r="G72" s="34"/>
      <c r="H72" s="34"/>
      <c r="I72" s="34"/>
      <c r="J72" s="34"/>
      <c r="K72" s="34"/>
      <c r="L72" s="34"/>
      <c r="M72" s="34"/>
      <c r="N72" s="34"/>
      <c r="O72" s="34"/>
      <c r="P72" s="34"/>
    </row>
    <row r="73" spans="1:16" ht="15.75" customHeight="1" x14ac:dyDescent="0.15">
      <c r="A73" s="34"/>
      <c r="B73" s="34"/>
      <c r="C73" s="34"/>
      <c r="D73" s="34"/>
      <c r="E73" s="34"/>
      <c r="F73" s="34"/>
      <c r="G73" s="34"/>
      <c r="H73" s="34"/>
      <c r="I73" s="34"/>
      <c r="J73" s="34"/>
      <c r="K73" s="34"/>
      <c r="L73" s="34"/>
      <c r="M73" s="34"/>
      <c r="N73" s="34"/>
      <c r="O73" s="34"/>
      <c r="P73" s="34"/>
    </row>
    <row r="74" spans="1:16" ht="15.75" customHeight="1" x14ac:dyDescent="0.15">
      <c r="A74" s="34"/>
      <c r="B74" s="34"/>
      <c r="C74" s="34"/>
      <c r="D74" s="34"/>
      <c r="E74" s="34"/>
      <c r="F74" s="34"/>
      <c r="G74" s="34"/>
      <c r="H74" s="34"/>
      <c r="I74" s="34"/>
      <c r="J74" s="34"/>
      <c r="K74" s="34"/>
      <c r="L74" s="34"/>
      <c r="M74" s="34"/>
      <c r="N74" s="34"/>
      <c r="O74" s="34"/>
      <c r="P74" s="34"/>
    </row>
    <row r="75" spans="1:16" ht="15.75" customHeight="1" x14ac:dyDescent="0.15">
      <c r="A75" s="34"/>
      <c r="B75" s="34"/>
      <c r="C75" s="34"/>
      <c r="D75" s="34"/>
      <c r="E75" s="34"/>
      <c r="F75" s="34"/>
      <c r="G75" s="34"/>
      <c r="H75" s="34"/>
      <c r="I75" s="34"/>
      <c r="J75" s="34"/>
      <c r="K75" s="34"/>
      <c r="L75" s="34"/>
      <c r="M75" s="34"/>
      <c r="N75" s="34"/>
      <c r="O75" s="34"/>
      <c r="P75" s="34"/>
    </row>
    <row r="76" spans="1:16" ht="15.75" customHeight="1" x14ac:dyDescent="0.15">
      <c r="A76" s="34"/>
      <c r="B76" s="34"/>
      <c r="C76" s="34"/>
      <c r="D76" s="34"/>
      <c r="E76" s="34"/>
      <c r="F76" s="34"/>
      <c r="G76" s="34"/>
      <c r="H76" s="34"/>
      <c r="I76" s="34"/>
      <c r="J76" s="34"/>
      <c r="K76" s="34"/>
      <c r="L76" s="34"/>
      <c r="M76" s="34"/>
      <c r="N76" s="34"/>
      <c r="O76" s="34"/>
      <c r="P76" s="34"/>
    </row>
    <row r="77" spans="1:16" ht="15.75" customHeight="1" x14ac:dyDescent="0.15">
      <c r="A77" s="34"/>
      <c r="B77" s="34"/>
      <c r="C77" s="34"/>
      <c r="D77" s="34"/>
      <c r="E77" s="34"/>
      <c r="F77" s="34"/>
      <c r="G77" s="34"/>
      <c r="H77" s="34"/>
      <c r="I77" s="34"/>
      <c r="J77" s="34"/>
      <c r="K77" s="34"/>
      <c r="L77" s="34"/>
      <c r="M77" s="34"/>
      <c r="N77" s="34"/>
      <c r="O77" s="34"/>
      <c r="P77" s="34"/>
    </row>
    <row r="78" spans="1:16" ht="15.75" customHeight="1" x14ac:dyDescent="0.15">
      <c r="A78" s="34"/>
      <c r="B78" s="34"/>
      <c r="C78" s="34"/>
      <c r="D78" s="34"/>
      <c r="E78" s="34"/>
      <c r="F78" s="34"/>
      <c r="G78" s="34"/>
      <c r="H78" s="34"/>
      <c r="I78" s="34"/>
      <c r="J78" s="34"/>
      <c r="K78" s="34"/>
      <c r="L78" s="34"/>
      <c r="M78" s="34"/>
      <c r="N78" s="34"/>
      <c r="O78" s="34"/>
      <c r="P78" s="34"/>
    </row>
    <row r="79" spans="1:16" ht="15.75" customHeight="1" x14ac:dyDescent="0.15">
      <c r="A79" s="34"/>
      <c r="B79" s="34"/>
      <c r="C79" s="34"/>
      <c r="D79" s="34"/>
      <c r="E79" s="34"/>
      <c r="F79" s="34"/>
      <c r="G79" s="34"/>
      <c r="H79" s="34"/>
      <c r="I79" s="34"/>
      <c r="J79" s="34"/>
      <c r="K79" s="34"/>
      <c r="L79" s="34"/>
      <c r="M79" s="34"/>
      <c r="N79" s="34"/>
      <c r="O79" s="34"/>
      <c r="P79" s="34"/>
    </row>
    <row r="80" spans="1:16" ht="15.75" customHeight="1" x14ac:dyDescent="0.15">
      <c r="A80" s="34"/>
      <c r="B80" s="34"/>
      <c r="C80" s="34"/>
      <c r="D80" s="34"/>
      <c r="E80" s="34"/>
      <c r="F80" s="34"/>
      <c r="G80" s="34"/>
      <c r="H80" s="34"/>
      <c r="I80" s="34"/>
      <c r="J80" s="34"/>
      <c r="K80" s="34"/>
      <c r="L80" s="34"/>
      <c r="M80" s="34"/>
      <c r="N80" s="34"/>
      <c r="O80" s="34"/>
      <c r="P80" s="34"/>
    </row>
    <row r="81" spans="1:16" ht="15.75" customHeight="1" x14ac:dyDescent="0.15">
      <c r="A81" s="34"/>
      <c r="B81" s="34"/>
      <c r="C81" s="34"/>
      <c r="D81" s="34"/>
      <c r="E81" s="34"/>
      <c r="F81" s="34"/>
      <c r="G81" s="34"/>
      <c r="H81" s="34"/>
      <c r="I81" s="34"/>
      <c r="J81" s="34"/>
      <c r="K81" s="34"/>
      <c r="L81" s="34"/>
      <c r="M81" s="34"/>
      <c r="N81" s="34"/>
      <c r="O81" s="34"/>
      <c r="P81" s="34"/>
    </row>
    <row r="82" spans="1:16" ht="15.75" customHeight="1" x14ac:dyDescent="0.15">
      <c r="A82" s="34"/>
      <c r="B82" s="34"/>
      <c r="C82" s="34"/>
      <c r="D82" s="34"/>
      <c r="E82" s="34"/>
      <c r="F82" s="34"/>
      <c r="G82" s="34"/>
      <c r="H82" s="34"/>
      <c r="I82" s="34"/>
      <c r="J82" s="34"/>
      <c r="K82" s="34"/>
      <c r="L82" s="34"/>
      <c r="M82" s="34"/>
      <c r="N82" s="34"/>
      <c r="O82" s="34"/>
      <c r="P82" s="34"/>
    </row>
    <row r="83" spans="1:16" ht="15.75" customHeight="1" x14ac:dyDescent="0.15">
      <c r="A83" s="34"/>
      <c r="B83" s="34"/>
      <c r="C83" s="34"/>
      <c r="D83" s="34"/>
      <c r="E83" s="34"/>
      <c r="F83" s="34"/>
      <c r="G83" s="34"/>
      <c r="H83" s="34"/>
      <c r="I83" s="34"/>
      <c r="J83" s="34"/>
      <c r="K83" s="34"/>
      <c r="L83" s="34"/>
      <c r="M83" s="34"/>
      <c r="N83" s="34"/>
      <c r="O83" s="34"/>
      <c r="P83" s="34"/>
    </row>
    <row r="84" spans="1:16" ht="15.75" customHeight="1" x14ac:dyDescent="0.15">
      <c r="A84" s="34"/>
      <c r="B84" s="34"/>
      <c r="C84" s="34"/>
      <c r="D84" s="34"/>
      <c r="E84" s="34"/>
      <c r="F84" s="34"/>
      <c r="G84" s="34"/>
      <c r="H84" s="34"/>
      <c r="I84" s="34"/>
      <c r="J84" s="34"/>
      <c r="K84" s="34"/>
      <c r="L84" s="34"/>
      <c r="M84" s="34"/>
      <c r="N84" s="34"/>
      <c r="O84" s="34"/>
      <c r="P84" s="34"/>
    </row>
    <row r="85" spans="1:16" ht="15.75" customHeight="1" x14ac:dyDescent="0.15">
      <c r="A85" s="34"/>
      <c r="B85" s="34"/>
      <c r="C85" s="34"/>
      <c r="D85" s="34"/>
      <c r="E85" s="34"/>
      <c r="F85" s="34"/>
      <c r="G85" s="34"/>
      <c r="H85" s="34"/>
      <c r="I85" s="34"/>
      <c r="J85" s="34"/>
      <c r="K85" s="34"/>
      <c r="L85" s="34"/>
      <c r="M85" s="34"/>
      <c r="N85" s="34"/>
      <c r="O85" s="34"/>
      <c r="P85" s="34"/>
    </row>
    <row r="86" spans="1:16" ht="15.75" customHeight="1" x14ac:dyDescent="0.15">
      <c r="A86" s="34"/>
      <c r="B86" s="34"/>
      <c r="C86" s="34"/>
      <c r="D86" s="34"/>
      <c r="E86" s="34"/>
      <c r="F86" s="34"/>
      <c r="G86" s="34"/>
      <c r="H86" s="34"/>
      <c r="I86" s="34"/>
      <c r="J86" s="34"/>
      <c r="K86" s="34"/>
      <c r="L86" s="34"/>
      <c r="M86" s="34"/>
      <c r="N86" s="34"/>
      <c r="O86" s="34"/>
      <c r="P86" s="34"/>
    </row>
    <row r="87" spans="1:16" ht="15.75" customHeight="1" x14ac:dyDescent="0.15">
      <c r="A87" s="34"/>
      <c r="B87" s="34"/>
      <c r="C87" s="34"/>
      <c r="D87" s="34"/>
      <c r="E87" s="34"/>
      <c r="F87" s="34"/>
      <c r="G87" s="34"/>
      <c r="H87" s="34"/>
      <c r="I87" s="34"/>
      <c r="J87" s="34"/>
      <c r="K87" s="34"/>
      <c r="L87" s="34"/>
      <c r="M87" s="34"/>
      <c r="N87" s="34"/>
      <c r="O87" s="34"/>
      <c r="P87" s="34"/>
    </row>
    <row r="88" spans="1:16" ht="15.75" customHeight="1" x14ac:dyDescent="0.15">
      <c r="A88" s="34"/>
      <c r="B88" s="34"/>
      <c r="C88" s="34"/>
      <c r="D88" s="34"/>
      <c r="E88" s="34"/>
      <c r="F88" s="34"/>
      <c r="G88" s="34"/>
      <c r="H88" s="34"/>
      <c r="I88" s="34"/>
      <c r="J88" s="34"/>
      <c r="K88" s="34"/>
      <c r="L88" s="34"/>
      <c r="M88" s="34"/>
      <c r="N88" s="34"/>
      <c r="O88" s="34"/>
      <c r="P88" s="34"/>
    </row>
    <row r="89" spans="1:16" ht="15.75" customHeight="1" x14ac:dyDescent="0.15">
      <c r="A89" s="34"/>
      <c r="B89" s="34"/>
      <c r="C89" s="34"/>
      <c r="D89" s="34"/>
      <c r="E89" s="34"/>
      <c r="F89" s="34"/>
      <c r="G89" s="34"/>
      <c r="H89" s="34"/>
      <c r="I89" s="34"/>
      <c r="J89" s="34"/>
      <c r="K89" s="34"/>
      <c r="L89" s="34"/>
      <c r="M89" s="34"/>
      <c r="N89" s="34"/>
      <c r="O89" s="34"/>
      <c r="P89" s="34"/>
    </row>
    <row r="90" spans="1:16" ht="15.75" customHeight="1" x14ac:dyDescent="0.15">
      <c r="A90" s="34"/>
      <c r="B90" s="34"/>
      <c r="C90" s="34"/>
      <c r="D90" s="34"/>
      <c r="E90" s="34"/>
      <c r="F90" s="34"/>
      <c r="G90" s="34"/>
      <c r="H90" s="34"/>
      <c r="I90" s="34"/>
      <c r="J90" s="34"/>
      <c r="K90" s="34"/>
      <c r="L90" s="34"/>
      <c r="M90" s="34"/>
      <c r="N90" s="34"/>
      <c r="O90" s="34"/>
      <c r="P90" s="34"/>
    </row>
    <row r="91" spans="1:16" ht="15.75" customHeight="1" x14ac:dyDescent="0.15">
      <c r="A91" s="34"/>
      <c r="B91" s="34"/>
      <c r="C91" s="34"/>
      <c r="D91" s="34"/>
      <c r="E91" s="34"/>
      <c r="F91" s="34"/>
      <c r="G91" s="34"/>
      <c r="H91" s="34"/>
      <c r="I91" s="34"/>
      <c r="J91" s="34"/>
      <c r="K91" s="34"/>
      <c r="L91" s="34"/>
      <c r="M91" s="34"/>
      <c r="N91" s="34"/>
      <c r="O91" s="34"/>
      <c r="P91" s="34"/>
    </row>
    <row r="92" spans="1:16" ht="15.75" customHeight="1" x14ac:dyDescent="0.15">
      <c r="A92" s="34"/>
      <c r="B92" s="34"/>
      <c r="C92" s="34"/>
      <c r="D92" s="34"/>
      <c r="E92" s="34"/>
      <c r="F92" s="34"/>
      <c r="G92" s="34"/>
      <c r="H92" s="34"/>
      <c r="I92" s="34"/>
      <c r="J92" s="34"/>
      <c r="K92" s="34"/>
      <c r="L92" s="34"/>
      <c r="M92" s="34"/>
      <c r="N92" s="34"/>
      <c r="O92" s="34"/>
      <c r="P92" s="34"/>
    </row>
    <row r="93" spans="1:16" ht="15.75" customHeight="1" x14ac:dyDescent="0.15">
      <c r="A93" s="34"/>
      <c r="B93" s="34"/>
      <c r="C93" s="34"/>
      <c r="D93" s="34"/>
      <c r="E93" s="34"/>
      <c r="F93" s="34"/>
      <c r="G93" s="34"/>
      <c r="H93" s="34"/>
      <c r="I93" s="34"/>
      <c r="J93" s="34"/>
      <c r="K93" s="34"/>
      <c r="L93" s="34"/>
      <c r="M93" s="34"/>
      <c r="N93" s="34"/>
      <c r="O93" s="34"/>
      <c r="P93" s="34"/>
    </row>
    <row r="94" spans="1:16" ht="15.75" customHeight="1" x14ac:dyDescent="0.15">
      <c r="A94" s="34"/>
      <c r="B94" s="34"/>
      <c r="C94" s="34"/>
      <c r="D94" s="34"/>
      <c r="E94" s="34"/>
      <c r="F94" s="34"/>
      <c r="G94" s="34"/>
      <c r="H94" s="34"/>
      <c r="I94" s="34"/>
      <c r="J94" s="34"/>
      <c r="K94" s="34"/>
      <c r="L94" s="34"/>
      <c r="M94" s="34"/>
      <c r="N94" s="34"/>
      <c r="O94" s="34"/>
      <c r="P94" s="34"/>
    </row>
    <row r="95" spans="1:16" ht="15.75" customHeight="1" x14ac:dyDescent="0.15">
      <c r="A95" s="34"/>
      <c r="B95" s="34"/>
      <c r="C95" s="34"/>
      <c r="D95" s="34"/>
      <c r="E95" s="34"/>
      <c r="F95" s="34"/>
      <c r="G95" s="34"/>
      <c r="H95" s="34"/>
      <c r="I95" s="34"/>
      <c r="J95" s="34"/>
      <c r="K95" s="34"/>
      <c r="L95" s="34"/>
      <c r="M95" s="34"/>
      <c r="N95" s="34"/>
      <c r="O95" s="34"/>
      <c r="P95" s="34"/>
    </row>
    <row r="96" spans="1:16" ht="15.75" customHeight="1" x14ac:dyDescent="0.15">
      <c r="A96" s="34"/>
      <c r="B96" s="34"/>
      <c r="C96" s="34"/>
      <c r="D96" s="34"/>
      <c r="E96" s="34"/>
      <c r="F96" s="34"/>
      <c r="G96" s="34"/>
      <c r="H96" s="34"/>
      <c r="I96" s="34"/>
      <c r="J96" s="34"/>
      <c r="K96" s="34"/>
      <c r="L96" s="34"/>
      <c r="M96" s="34"/>
      <c r="N96" s="34"/>
      <c r="O96" s="34"/>
      <c r="P96" s="34"/>
    </row>
    <row r="97" spans="1:16" ht="15.75" customHeight="1" x14ac:dyDescent="0.15">
      <c r="A97" s="34"/>
      <c r="B97" s="34"/>
      <c r="C97" s="34"/>
      <c r="D97" s="34"/>
      <c r="E97" s="34"/>
      <c r="F97" s="34"/>
      <c r="G97" s="34"/>
      <c r="H97" s="34"/>
      <c r="I97" s="34"/>
      <c r="J97" s="34"/>
      <c r="K97" s="34"/>
      <c r="L97" s="34"/>
      <c r="M97" s="34"/>
      <c r="N97" s="34"/>
      <c r="O97" s="34"/>
      <c r="P97" s="34"/>
    </row>
    <row r="98" spans="1:16" ht="15.75" customHeight="1" x14ac:dyDescent="0.15">
      <c r="A98" s="34"/>
      <c r="B98" s="34"/>
      <c r="C98" s="34"/>
      <c r="D98" s="34"/>
      <c r="E98" s="34"/>
      <c r="F98" s="34"/>
      <c r="G98" s="34"/>
      <c r="H98" s="34"/>
      <c r="I98" s="34"/>
      <c r="J98" s="34"/>
      <c r="K98" s="34"/>
      <c r="L98" s="34"/>
      <c r="M98" s="34"/>
      <c r="N98" s="34"/>
      <c r="O98" s="34"/>
      <c r="P98" s="34"/>
    </row>
    <row r="99" spans="1:16" ht="15.75" customHeight="1" x14ac:dyDescent="0.15">
      <c r="A99" s="34"/>
      <c r="B99" s="34"/>
      <c r="C99" s="34"/>
      <c r="D99" s="34"/>
      <c r="E99" s="34"/>
      <c r="F99" s="34"/>
      <c r="G99" s="34"/>
      <c r="H99" s="34"/>
      <c r="I99" s="34"/>
      <c r="J99" s="34"/>
      <c r="K99" s="34"/>
      <c r="L99" s="34"/>
      <c r="M99" s="34"/>
      <c r="N99" s="34"/>
      <c r="O99" s="34"/>
      <c r="P99" s="34"/>
    </row>
    <row r="100" spans="1:16" ht="15.75" customHeight="1" x14ac:dyDescent="0.15">
      <c r="A100" s="34"/>
      <c r="B100" s="34"/>
      <c r="C100" s="34"/>
      <c r="D100" s="34"/>
      <c r="E100" s="34"/>
      <c r="F100" s="34"/>
      <c r="G100" s="34"/>
      <c r="H100" s="34"/>
      <c r="I100" s="34"/>
      <c r="J100" s="34"/>
      <c r="K100" s="34"/>
      <c r="L100" s="34"/>
      <c r="M100" s="34"/>
      <c r="N100" s="34"/>
      <c r="O100" s="34"/>
      <c r="P100" s="34"/>
    </row>
    <row r="101" spans="1:16" ht="15.75" customHeight="1" x14ac:dyDescent="0.15">
      <c r="A101" s="34"/>
      <c r="B101" s="34"/>
      <c r="C101" s="34"/>
      <c r="D101" s="34"/>
      <c r="E101" s="34"/>
      <c r="F101" s="34"/>
      <c r="G101" s="34"/>
      <c r="H101" s="34"/>
      <c r="I101" s="34"/>
      <c r="J101" s="34"/>
      <c r="K101" s="34"/>
      <c r="L101" s="34"/>
      <c r="M101" s="34"/>
      <c r="N101" s="34"/>
      <c r="O101" s="34"/>
      <c r="P101" s="34"/>
    </row>
    <row r="102" spans="1:16" ht="15.75" customHeight="1" x14ac:dyDescent="0.15">
      <c r="A102" s="34"/>
      <c r="B102" s="34"/>
      <c r="C102" s="34"/>
      <c r="D102" s="34"/>
      <c r="E102" s="34"/>
      <c r="F102" s="34"/>
      <c r="G102" s="34"/>
      <c r="H102" s="34"/>
      <c r="I102" s="34"/>
      <c r="J102" s="34"/>
      <c r="K102" s="34"/>
      <c r="L102" s="34"/>
      <c r="M102" s="34"/>
      <c r="N102" s="34"/>
      <c r="O102" s="34"/>
      <c r="P102" s="34"/>
    </row>
    <row r="103" spans="1:16" ht="15.75" customHeight="1" x14ac:dyDescent="0.15">
      <c r="A103" s="34"/>
      <c r="B103" s="34"/>
      <c r="C103" s="34"/>
      <c r="D103" s="34"/>
      <c r="E103" s="34"/>
      <c r="F103" s="34"/>
      <c r="G103" s="34"/>
      <c r="H103" s="34"/>
      <c r="I103" s="34"/>
      <c r="J103" s="34"/>
      <c r="K103" s="34"/>
      <c r="L103" s="34"/>
      <c r="M103" s="34"/>
      <c r="N103" s="34"/>
      <c r="O103" s="34"/>
      <c r="P103" s="34"/>
    </row>
    <row r="104" spans="1:16" ht="15.75" customHeight="1" x14ac:dyDescent="0.15">
      <c r="A104" s="34"/>
      <c r="B104" s="34"/>
      <c r="C104" s="34"/>
      <c r="D104" s="34"/>
      <c r="E104" s="34"/>
      <c r="F104" s="34"/>
      <c r="G104" s="34"/>
      <c r="H104" s="34"/>
      <c r="I104" s="34"/>
      <c r="J104" s="34"/>
      <c r="K104" s="34"/>
      <c r="L104" s="34"/>
      <c r="M104" s="34"/>
      <c r="N104" s="34"/>
      <c r="O104" s="34"/>
      <c r="P104" s="34"/>
    </row>
    <row r="105" spans="1:16" ht="15.75" customHeight="1" x14ac:dyDescent="0.15">
      <c r="A105" s="34"/>
      <c r="B105" s="34"/>
      <c r="C105" s="34"/>
      <c r="D105" s="34"/>
      <c r="E105" s="34"/>
      <c r="F105" s="34"/>
      <c r="G105" s="34"/>
      <c r="H105" s="34"/>
      <c r="I105" s="34"/>
      <c r="J105" s="34"/>
      <c r="K105" s="34"/>
      <c r="L105" s="34"/>
      <c r="M105" s="34"/>
      <c r="N105" s="34"/>
      <c r="O105" s="34"/>
      <c r="P105" s="34"/>
    </row>
    <row r="106" spans="1:16" ht="15.75" customHeight="1" x14ac:dyDescent="0.15">
      <c r="A106" s="34"/>
      <c r="B106" s="34"/>
      <c r="C106" s="34"/>
      <c r="D106" s="34"/>
      <c r="E106" s="34"/>
      <c r="F106" s="34"/>
      <c r="G106" s="34"/>
      <c r="H106" s="34"/>
      <c r="I106" s="34"/>
      <c r="J106" s="34"/>
      <c r="K106" s="34"/>
      <c r="L106" s="34"/>
      <c r="M106" s="34"/>
      <c r="N106" s="34"/>
      <c r="O106" s="34"/>
      <c r="P106" s="34"/>
    </row>
    <row r="107" spans="1:16" ht="15.75" customHeight="1" x14ac:dyDescent="0.15">
      <c r="A107" s="34"/>
      <c r="B107" s="34"/>
      <c r="C107" s="34"/>
      <c r="D107" s="34"/>
      <c r="E107" s="34"/>
      <c r="F107" s="34"/>
      <c r="G107" s="34"/>
      <c r="H107" s="34"/>
      <c r="I107" s="34"/>
      <c r="J107" s="34"/>
      <c r="K107" s="34"/>
      <c r="L107" s="34"/>
      <c r="M107" s="34"/>
      <c r="N107" s="34"/>
      <c r="O107" s="34"/>
      <c r="P107" s="34"/>
    </row>
    <row r="108" spans="1:16" ht="15.75" customHeight="1" x14ac:dyDescent="0.15">
      <c r="A108" s="34"/>
      <c r="B108" s="34"/>
      <c r="C108" s="34"/>
      <c r="D108" s="34"/>
      <c r="E108" s="34"/>
      <c r="F108" s="34"/>
      <c r="G108" s="34"/>
      <c r="H108" s="34"/>
      <c r="I108" s="34"/>
      <c r="J108" s="34"/>
      <c r="K108" s="34"/>
      <c r="L108" s="34"/>
      <c r="M108" s="34"/>
      <c r="N108" s="34"/>
      <c r="O108" s="34"/>
      <c r="P108" s="34"/>
    </row>
    <row r="109" spans="1:16" ht="15.75" customHeight="1" x14ac:dyDescent="0.15">
      <c r="A109" s="34"/>
      <c r="B109" s="34"/>
      <c r="C109" s="34"/>
      <c r="D109" s="34"/>
      <c r="E109" s="34"/>
      <c r="F109" s="34"/>
      <c r="G109" s="34"/>
      <c r="H109" s="34"/>
      <c r="I109" s="34"/>
      <c r="J109" s="34"/>
      <c r="K109" s="34"/>
      <c r="L109" s="34"/>
      <c r="M109" s="34"/>
      <c r="N109" s="34"/>
      <c r="O109" s="34"/>
      <c r="P109" s="34"/>
    </row>
    <row r="110" spans="1:16" ht="15.75" customHeight="1" x14ac:dyDescent="0.15">
      <c r="A110" s="34"/>
      <c r="B110" s="34"/>
      <c r="C110" s="34"/>
      <c r="D110" s="34"/>
      <c r="E110" s="34"/>
      <c r="F110" s="34"/>
      <c r="G110" s="34"/>
      <c r="H110" s="34"/>
      <c r="I110" s="34"/>
      <c r="J110" s="34"/>
      <c r="K110" s="34"/>
      <c r="L110" s="34"/>
      <c r="M110" s="34"/>
      <c r="N110" s="34"/>
      <c r="O110" s="34"/>
      <c r="P110" s="34"/>
    </row>
    <row r="111" spans="1:16" ht="15.75" customHeight="1" x14ac:dyDescent="0.15">
      <c r="A111" s="34"/>
      <c r="B111" s="34"/>
      <c r="C111" s="34"/>
      <c r="D111" s="34"/>
      <c r="E111" s="34"/>
      <c r="F111" s="34"/>
      <c r="G111" s="34"/>
      <c r="H111" s="34"/>
      <c r="I111" s="34"/>
      <c r="J111" s="34"/>
      <c r="K111" s="34"/>
      <c r="L111" s="34"/>
      <c r="M111" s="34"/>
      <c r="N111" s="34"/>
      <c r="O111" s="34"/>
      <c r="P111" s="34"/>
    </row>
    <row r="112" spans="1:16" ht="15.75" customHeight="1" x14ac:dyDescent="0.15">
      <c r="A112" s="34"/>
      <c r="B112" s="34"/>
      <c r="C112" s="34"/>
      <c r="D112" s="34"/>
      <c r="E112" s="34"/>
      <c r="F112" s="34"/>
      <c r="G112" s="34"/>
      <c r="H112" s="34"/>
      <c r="I112" s="34"/>
      <c r="J112" s="34"/>
      <c r="K112" s="34"/>
      <c r="L112" s="34"/>
      <c r="M112" s="34"/>
      <c r="N112" s="34"/>
      <c r="O112" s="34"/>
      <c r="P112" s="34"/>
    </row>
    <row r="113" spans="1:16" ht="15.75" customHeight="1" x14ac:dyDescent="0.15">
      <c r="A113" s="34"/>
      <c r="B113" s="34"/>
      <c r="C113" s="34"/>
      <c r="D113" s="34"/>
      <c r="E113" s="34"/>
      <c r="F113" s="34"/>
      <c r="G113" s="34"/>
      <c r="H113" s="34"/>
      <c r="I113" s="34"/>
      <c r="J113" s="34"/>
      <c r="K113" s="34"/>
      <c r="L113" s="34"/>
      <c r="M113" s="34"/>
      <c r="N113" s="34"/>
      <c r="O113" s="34"/>
      <c r="P113" s="34"/>
    </row>
    <row r="114" spans="1:16" ht="15.75" customHeight="1" x14ac:dyDescent="0.15">
      <c r="A114" s="34"/>
      <c r="B114" s="34"/>
      <c r="C114" s="34"/>
      <c r="D114" s="34"/>
      <c r="E114" s="34"/>
      <c r="F114" s="34"/>
      <c r="G114" s="34"/>
      <c r="H114" s="34"/>
      <c r="I114" s="34"/>
      <c r="J114" s="34"/>
      <c r="K114" s="34"/>
      <c r="L114" s="34"/>
      <c r="M114" s="34"/>
      <c r="N114" s="34"/>
      <c r="O114" s="34"/>
      <c r="P114" s="34"/>
    </row>
    <row r="115" spans="1:16" ht="15.75" customHeight="1" x14ac:dyDescent="0.15">
      <c r="A115" s="34"/>
      <c r="B115" s="34"/>
      <c r="C115" s="34"/>
      <c r="D115" s="34"/>
      <c r="E115" s="34"/>
      <c r="F115" s="34"/>
      <c r="G115" s="34"/>
      <c r="H115" s="34"/>
      <c r="I115" s="34"/>
      <c r="J115" s="34"/>
      <c r="K115" s="34"/>
      <c r="L115" s="34"/>
      <c r="M115" s="34"/>
      <c r="N115" s="34"/>
      <c r="O115" s="34"/>
      <c r="P115" s="34"/>
    </row>
    <row r="116" spans="1:16" ht="15.75" customHeight="1" x14ac:dyDescent="0.15">
      <c r="A116" s="34"/>
      <c r="B116" s="34"/>
      <c r="C116" s="34"/>
      <c r="D116" s="34"/>
      <c r="E116" s="34"/>
      <c r="F116" s="34"/>
      <c r="G116" s="34"/>
      <c r="H116" s="34"/>
      <c r="I116" s="34"/>
      <c r="J116" s="34"/>
      <c r="K116" s="34"/>
      <c r="L116" s="34"/>
      <c r="M116" s="34"/>
      <c r="N116" s="34"/>
      <c r="O116" s="34"/>
      <c r="P116" s="34"/>
    </row>
    <row r="117" spans="1:16" ht="15.75" customHeight="1" x14ac:dyDescent="0.15">
      <c r="A117" s="34"/>
      <c r="B117" s="34"/>
      <c r="C117" s="34"/>
      <c r="D117" s="34"/>
      <c r="E117" s="34"/>
      <c r="F117" s="34"/>
      <c r="G117" s="34"/>
      <c r="H117" s="34"/>
      <c r="I117" s="34"/>
      <c r="J117" s="34"/>
      <c r="K117" s="34"/>
      <c r="L117" s="34"/>
      <c r="M117" s="34"/>
      <c r="N117" s="34"/>
      <c r="O117" s="34"/>
      <c r="P117" s="34"/>
    </row>
    <row r="118" spans="1:16" ht="15.75" customHeight="1" x14ac:dyDescent="0.15">
      <c r="A118" s="34"/>
      <c r="B118" s="34"/>
      <c r="C118" s="34"/>
      <c r="D118" s="34"/>
      <c r="E118" s="34"/>
      <c r="F118" s="34"/>
      <c r="G118" s="34"/>
      <c r="H118" s="34"/>
      <c r="I118" s="34"/>
      <c r="J118" s="34"/>
      <c r="K118" s="34"/>
      <c r="L118" s="34"/>
      <c r="M118" s="34"/>
      <c r="N118" s="34"/>
      <c r="O118" s="34"/>
      <c r="P118" s="34"/>
    </row>
    <row r="119" spans="1:16" ht="15.75" customHeight="1" x14ac:dyDescent="0.15">
      <c r="A119" s="34"/>
      <c r="B119" s="34"/>
      <c r="C119" s="34"/>
      <c r="D119" s="34"/>
      <c r="E119" s="34"/>
      <c r="F119" s="34"/>
      <c r="G119" s="34"/>
      <c r="H119" s="34"/>
      <c r="I119" s="34"/>
      <c r="J119" s="34"/>
      <c r="K119" s="34"/>
      <c r="L119" s="34"/>
      <c r="M119" s="34"/>
      <c r="N119" s="34"/>
      <c r="O119" s="34"/>
      <c r="P119" s="34"/>
    </row>
    <row r="120" spans="1:16" ht="15.75" customHeight="1" x14ac:dyDescent="0.15">
      <c r="A120" s="34"/>
      <c r="B120" s="34"/>
      <c r="C120" s="34"/>
      <c r="D120" s="34"/>
      <c r="E120" s="34"/>
      <c r="F120" s="34"/>
      <c r="G120" s="34"/>
      <c r="H120" s="34"/>
      <c r="I120" s="34"/>
      <c r="J120" s="34"/>
      <c r="K120" s="34"/>
      <c r="L120" s="34"/>
      <c r="M120" s="34"/>
      <c r="N120" s="34"/>
      <c r="O120" s="34"/>
      <c r="P120" s="34"/>
    </row>
    <row r="121" spans="1:16" ht="15.75" customHeight="1" x14ac:dyDescent="0.15">
      <c r="A121" s="34"/>
      <c r="B121" s="34"/>
      <c r="C121" s="34"/>
      <c r="D121" s="34"/>
      <c r="E121" s="34"/>
      <c r="F121" s="34"/>
      <c r="G121" s="34"/>
      <c r="H121" s="34"/>
      <c r="I121" s="34"/>
      <c r="J121" s="34"/>
      <c r="K121" s="34"/>
      <c r="L121" s="34"/>
      <c r="M121" s="34"/>
      <c r="N121" s="34"/>
      <c r="O121" s="34"/>
      <c r="P121" s="34"/>
    </row>
    <row r="122" spans="1:16" ht="15.75" customHeight="1" x14ac:dyDescent="0.15">
      <c r="A122" s="34"/>
      <c r="B122" s="34"/>
      <c r="C122" s="34"/>
      <c r="D122" s="34"/>
      <c r="E122" s="34"/>
      <c r="F122" s="34"/>
      <c r="G122" s="34"/>
      <c r="H122" s="34"/>
      <c r="I122" s="34"/>
      <c r="J122" s="34"/>
      <c r="K122" s="34"/>
      <c r="L122" s="34"/>
      <c r="M122" s="34"/>
      <c r="N122" s="34"/>
      <c r="O122" s="34"/>
      <c r="P122" s="34"/>
    </row>
    <row r="123" spans="1:16" ht="15.75" customHeight="1" x14ac:dyDescent="0.15">
      <c r="A123" s="34"/>
      <c r="B123" s="34"/>
      <c r="C123" s="34"/>
      <c r="D123" s="34"/>
      <c r="E123" s="34"/>
      <c r="F123" s="34"/>
      <c r="G123" s="34"/>
      <c r="H123" s="34"/>
      <c r="I123" s="34"/>
      <c r="J123" s="34"/>
      <c r="K123" s="34"/>
      <c r="L123" s="34"/>
      <c r="M123" s="34"/>
      <c r="N123" s="34"/>
      <c r="O123" s="34"/>
      <c r="P123" s="34"/>
    </row>
    <row r="124" spans="1:16" ht="15.75" customHeight="1" x14ac:dyDescent="0.15">
      <c r="A124" s="34"/>
      <c r="B124" s="34"/>
      <c r="C124" s="34"/>
      <c r="D124" s="34"/>
      <c r="E124" s="34"/>
      <c r="F124" s="34"/>
      <c r="G124" s="34"/>
      <c r="H124" s="34"/>
      <c r="I124" s="34"/>
      <c r="J124" s="34"/>
      <c r="K124" s="34"/>
      <c r="L124" s="34"/>
      <c r="M124" s="34"/>
      <c r="N124" s="34"/>
      <c r="O124" s="34"/>
      <c r="P124" s="34"/>
    </row>
    <row r="125" spans="1:16" ht="15.75" customHeight="1" x14ac:dyDescent="0.15">
      <c r="A125" s="34"/>
      <c r="B125" s="34"/>
      <c r="C125" s="34"/>
      <c r="D125" s="34"/>
      <c r="E125" s="34"/>
      <c r="F125" s="34"/>
      <c r="G125" s="34"/>
      <c r="H125" s="34"/>
      <c r="I125" s="34"/>
      <c r="J125" s="34"/>
      <c r="K125" s="34"/>
      <c r="L125" s="34"/>
      <c r="M125" s="34"/>
      <c r="N125" s="34"/>
      <c r="O125" s="34"/>
      <c r="P125" s="34"/>
    </row>
    <row r="126" spans="1:16" ht="15.75" customHeight="1" x14ac:dyDescent="0.15">
      <c r="A126" s="34"/>
      <c r="B126" s="34"/>
      <c r="C126" s="34"/>
      <c r="D126" s="34"/>
      <c r="E126" s="34"/>
      <c r="F126" s="34"/>
      <c r="G126" s="34"/>
      <c r="H126" s="34"/>
      <c r="I126" s="34"/>
      <c r="J126" s="34"/>
      <c r="K126" s="34"/>
      <c r="L126" s="34"/>
      <c r="M126" s="34"/>
      <c r="N126" s="34"/>
      <c r="O126" s="34"/>
      <c r="P126" s="34"/>
    </row>
    <row r="127" spans="1:16" ht="15.75" customHeight="1" x14ac:dyDescent="0.15">
      <c r="A127" s="34"/>
      <c r="B127" s="34"/>
      <c r="C127" s="34"/>
      <c r="D127" s="34"/>
      <c r="E127" s="34"/>
      <c r="F127" s="34"/>
      <c r="G127" s="34"/>
      <c r="H127" s="34"/>
      <c r="I127" s="34"/>
      <c r="J127" s="34"/>
      <c r="K127" s="34"/>
      <c r="L127" s="34"/>
      <c r="M127" s="34"/>
      <c r="N127" s="34"/>
      <c r="O127" s="34"/>
      <c r="P127" s="34"/>
    </row>
    <row r="128" spans="1:16" ht="15.75" customHeight="1" x14ac:dyDescent="0.15">
      <c r="A128" s="34"/>
      <c r="B128" s="34"/>
      <c r="C128" s="34"/>
      <c r="D128" s="34"/>
      <c r="E128" s="34"/>
      <c r="F128" s="34"/>
      <c r="G128" s="34"/>
      <c r="H128" s="34"/>
      <c r="I128" s="34"/>
      <c r="J128" s="34"/>
      <c r="K128" s="34"/>
      <c r="L128" s="34"/>
      <c r="M128" s="34"/>
      <c r="N128" s="34"/>
      <c r="O128" s="34"/>
      <c r="P128" s="34"/>
    </row>
    <row r="129" spans="1:16" ht="15.75" customHeight="1" x14ac:dyDescent="0.15">
      <c r="A129" s="34"/>
      <c r="B129" s="34"/>
      <c r="C129" s="34"/>
      <c r="D129" s="34"/>
      <c r="E129" s="34"/>
      <c r="F129" s="34"/>
      <c r="G129" s="34"/>
      <c r="H129" s="34"/>
      <c r="I129" s="34"/>
      <c r="J129" s="34"/>
      <c r="K129" s="34"/>
      <c r="L129" s="34"/>
      <c r="M129" s="34"/>
      <c r="N129" s="34"/>
      <c r="O129" s="34"/>
      <c r="P129" s="34"/>
    </row>
    <row r="130" spans="1:16" ht="15.75" customHeight="1" x14ac:dyDescent="0.15">
      <c r="A130" s="34"/>
      <c r="B130" s="34"/>
      <c r="C130" s="34"/>
      <c r="D130" s="34"/>
      <c r="E130" s="34"/>
      <c r="F130" s="34"/>
      <c r="G130" s="34"/>
      <c r="H130" s="34"/>
      <c r="I130" s="34"/>
      <c r="J130" s="34"/>
      <c r="K130" s="34"/>
      <c r="L130" s="34"/>
      <c r="M130" s="34"/>
      <c r="N130" s="34"/>
      <c r="O130" s="34"/>
      <c r="P130" s="34"/>
    </row>
    <row r="131" spans="1:16" ht="15.75" customHeight="1" x14ac:dyDescent="0.15">
      <c r="A131" s="34"/>
      <c r="B131" s="34"/>
      <c r="C131" s="34"/>
      <c r="D131" s="34"/>
      <c r="E131" s="34"/>
      <c r="F131" s="34"/>
      <c r="G131" s="34"/>
      <c r="H131" s="34"/>
      <c r="I131" s="34"/>
      <c r="J131" s="34"/>
      <c r="K131" s="34"/>
      <c r="L131" s="34"/>
      <c r="M131" s="34"/>
      <c r="N131" s="34"/>
      <c r="O131" s="34"/>
      <c r="P131" s="34"/>
    </row>
    <row r="132" spans="1:16" ht="15.75" customHeight="1" x14ac:dyDescent="0.15">
      <c r="A132" s="34"/>
      <c r="B132" s="34"/>
      <c r="C132" s="34"/>
      <c r="D132" s="34"/>
      <c r="E132" s="34"/>
      <c r="F132" s="34"/>
      <c r="G132" s="34"/>
      <c r="H132" s="34"/>
      <c r="I132" s="34"/>
      <c r="J132" s="34"/>
      <c r="K132" s="34"/>
      <c r="L132" s="34"/>
      <c r="M132" s="34"/>
      <c r="N132" s="34"/>
      <c r="O132" s="34"/>
      <c r="P132" s="34"/>
    </row>
    <row r="133" spans="1:16" ht="15.75" customHeight="1" x14ac:dyDescent="0.15">
      <c r="A133" s="34"/>
      <c r="B133" s="34"/>
      <c r="C133" s="34"/>
      <c r="D133" s="34"/>
      <c r="E133" s="34"/>
      <c r="F133" s="34"/>
      <c r="G133" s="34"/>
      <c r="H133" s="34"/>
      <c r="I133" s="34"/>
      <c r="J133" s="34"/>
      <c r="K133" s="34"/>
      <c r="L133" s="34"/>
      <c r="M133" s="34"/>
      <c r="N133" s="34"/>
      <c r="O133" s="34"/>
      <c r="P133" s="34"/>
    </row>
    <row r="134" spans="1:16" ht="15.75" customHeight="1" x14ac:dyDescent="0.15">
      <c r="A134" s="34"/>
      <c r="B134" s="34"/>
      <c r="C134" s="34"/>
      <c r="D134" s="34"/>
      <c r="E134" s="34"/>
      <c r="F134" s="34"/>
      <c r="G134" s="34"/>
      <c r="H134" s="34"/>
      <c r="I134" s="34"/>
      <c r="J134" s="34"/>
      <c r="K134" s="34"/>
      <c r="L134" s="34"/>
      <c r="M134" s="34"/>
      <c r="N134" s="34"/>
      <c r="O134" s="34"/>
      <c r="P134" s="34"/>
    </row>
    <row r="135" spans="1:16" ht="15.75" customHeight="1" x14ac:dyDescent="0.15">
      <c r="A135" s="34"/>
      <c r="B135" s="34"/>
      <c r="C135" s="34"/>
      <c r="D135" s="34"/>
      <c r="E135" s="34"/>
      <c r="F135" s="34"/>
      <c r="G135" s="34"/>
      <c r="H135" s="34"/>
      <c r="I135" s="34"/>
      <c r="J135" s="34"/>
      <c r="K135" s="34"/>
      <c r="L135" s="34"/>
      <c r="M135" s="34"/>
      <c r="N135" s="34"/>
      <c r="O135" s="34"/>
      <c r="P135" s="34"/>
    </row>
    <row r="136" spans="1:16" ht="15.75" customHeight="1" x14ac:dyDescent="0.15">
      <c r="A136" s="34"/>
      <c r="B136" s="34"/>
      <c r="C136" s="34"/>
      <c r="D136" s="34"/>
      <c r="E136" s="34"/>
      <c r="F136" s="34"/>
      <c r="G136" s="34"/>
      <c r="H136" s="34"/>
      <c r="I136" s="34"/>
      <c r="J136" s="34"/>
      <c r="K136" s="34"/>
      <c r="L136" s="34"/>
      <c r="M136" s="34"/>
      <c r="N136" s="34"/>
      <c r="O136" s="34"/>
      <c r="P136" s="34"/>
    </row>
    <row r="137" spans="1:16" ht="15.75" customHeight="1" x14ac:dyDescent="0.15">
      <c r="A137" s="34"/>
      <c r="B137" s="34"/>
      <c r="C137" s="34"/>
      <c r="D137" s="34"/>
      <c r="E137" s="34"/>
      <c r="F137" s="34"/>
      <c r="G137" s="34"/>
      <c r="H137" s="34"/>
      <c r="I137" s="34"/>
      <c r="J137" s="34"/>
      <c r="K137" s="34"/>
      <c r="L137" s="34"/>
      <c r="M137" s="34"/>
      <c r="N137" s="34"/>
      <c r="O137" s="34"/>
      <c r="P137" s="34"/>
    </row>
    <row r="138" spans="1:16" ht="15.75" customHeight="1" x14ac:dyDescent="0.15">
      <c r="A138" s="34"/>
      <c r="B138" s="34"/>
      <c r="C138" s="34"/>
      <c r="D138" s="34"/>
      <c r="E138" s="34"/>
      <c r="F138" s="34"/>
      <c r="G138" s="34"/>
      <c r="H138" s="34"/>
      <c r="I138" s="34"/>
      <c r="J138" s="34"/>
      <c r="K138" s="34"/>
      <c r="L138" s="34"/>
      <c r="M138" s="34"/>
      <c r="N138" s="34"/>
      <c r="O138" s="34"/>
      <c r="P138" s="34"/>
    </row>
    <row r="139" spans="1:16" ht="15.75" customHeight="1" x14ac:dyDescent="0.15">
      <c r="A139" s="34"/>
      <c r="B139" s="34"/>
      <c r="C139" s="34"/>
      <c r="D139" s="34"/>
      <c r="E139" s="34"/>
      <c r="F139" s="34"/>
      <c r="G139" s="34"/>
      <c r="H139" s="34"/>
      <c r="I139" s="34"/>
      <c r="J139" s="34"/>
      <c r="K139" s="34"/>
      <c r="L139" s="34"/>
      <c r="M139" s="34"/>
      <c r="N139" s="34"/>
      <c r="O139" s="34"/>
      <c r="P139" s="34"/>
    </row>
    <row r="140" spans="1:16" ht="15.75" customHeight="1" x14ac:dyDescent="0.15">
      <c r="A140" s="34"/>
      <c r="B140" s="34"/>
      <c r="C140" s="34"/>
      <c r="D140" s="34"/>
      <c r="E140" s="34"/>
      <c r="F140" s="34"/>
      <c r="G140" s="34"/>
      <c r="H140" s="34"/>
      <c r="I140" s="34"/>
      <c r="J140" s="34"/>
      <c r="K140" s="34"/>
      <c r="L140" s="34"/>
      <c r="M140" s="34"/>
      <c r="N140" s="34"/>
      <c r="O140" s="34"/>
      <c r="P140" s="34"/>
    </row>
    <row r="141" spans="1:16" ht="15.75" customHeight="1" x14ac:dyDescent="0.15">
      <c r="A141" s="34"/>
      <c r="B141" s="34"/>
      <c r="C141" s="34"/>
      <c r="D141" s="34"/>
      <c r="E141" s="34"/>
      <c r="F141" s="34"/>
      <c r="G141" s="34"/>
      <c r="H141" s="34"/>
      <c r="I141" s="34"/>
      <c r="J141" s="34"/>
      <c r="K141" s="34"/>
      <c r="L141" s="34"/>
      <c r="M141" s="34"/>
      <c r="N141" s="34"/>
      <c r="O141" s="34"/>
      <c r="P141" s="34"/>
    </row>
    <row r="142" spans="1:16" ht="15.75" customHeight="1" x14ac:dyDescent="0.15">
      <c r="A142" s="34"/>
      <c r="B142" s="34"/>
      <c r="C142" s="34"/>
      <c r="D142" s="34"/>
      <c r="E142" s="34"/>
      <c r="F142" s="34"/>
      <c r="G142" s="34"/>
      <c r="H142" s="34"/>
      <c r="I142" s="34"/>
      <c r="J142" s="34"/>
      <c r="K142" s="34"/>
      <c r="L142" s="34"/>
      <c r="M142" s="34"/>
      <c r="N142" s="34"/>
      <c r="O142" s="34"/>
      <c r="P142" s="34"/>
    </row>
    <row r="143" spans="1:16" ht="15.75" customHeight="1" x14ac:dyDescent="0.15">
      <c r="A143" s="34"/>
      <c r="B143" s="34"/>
      <c r="C143" s="34"/>
      <c r="D143" s="34"/>
      <c r="E143" s="34"/>
      <c r="F143" s="34"/>
      <c r="G143" s="34"/>
      <c r="H143" s="34"/>
      <c r="I143" s="34"/>
      <c r="J143" s="34"/>
      <c r="K143" s="34"/>
      <c r="L143" s="34"/>
      <c r="M143" s="34"/>
      <c r="N143" s="34"/>
      <c r="O143" s="34"/>
      <c r="P143" s="34"/>
    </row>
    <row r="144" spans="1:16" ht="15.75" customHeight="1" x14ac:dyDescent="0.15">
      <c r="A144" s="34"/>
      <c r="B144" s="34"/>
      <c r="C144" s="34"/>
      <c r="D144" s="34"/>
      <c r="E144" s="34"/>
      <c r="F144" s="34"/>
      <c r="G144" s="34"/>
      <c r="H144" s="34"/>
      <c r="I144" s="34"/>
      <c r="J144" s="34"/>
      <c r="K144" s="34"/>
      <c r="L144" s="34"/>
      <c r="M144" s="34"/>
      <c r="N144" s="34"/>
      <c r="O144" s="34"/>
      <c r="P144" s="34"/>
    </row>
    <row r="145" spans="1:16" ht="15.75" customHeight="1" x14ac:dyDescent="0.15">
      <c r="A145" s="34"/>
      <c r="B145" s="34"/>
      <c r="C145" s="34"/>
      <c r="D145" s="34"/>
      <c r="E145" s="34"/>
      <c r="F145" s="34"/>
      <c r="G145" s="34"/>
      <c r="H145" s="34"/>
      <c r="I145" s="34"/>
      <c r="J145" s="34"/>
      <c r="K145" s="34"/>
      <c r="L145" s="34"/>
      <c r="M145" s="34"/>
      <c r="N145" s="34"/>
      <c r="O145" s="34"/>
      <c r="P145" s="34"/>
    </row>
    <row r="146" spans="1:16" ht="15.75" customHeight="1" x14ac:dyDescent="0.15">
      <c r="A146" s="34"/>
      <c r="B146" s="34"/>
      <c r="C146" s="34"/>
      <c r="D146" s="34"/>
      <c r="E146" s="34"/>
      <c r="F146" s="34"/>
      <c r="G146" s="34"/>
      <c r="H146" s="34"/>
      <c r="I146" s="34"/>
      <c r="J146" s="34"/>
      <c r="K146" s="34"/>
      <c r="L146" s="34"/>
      <c r="M146" s="34"/>
      <c r="N146" s="34"/>
      <c r="O146" s="34"/>
      <c r="P146" s="34"/>
    </row>
    <row r="147" spans="1:16" ht="15.75" customHeight="1" x14ac:dyDescent="0.15">
      <c r="A147" s="34"/>
      <c r="B147" s="34"/>
      <c r="C147" s="34"/>
      <c r="D147" s="34"/>
      <c r="E147" s="34"/>
      <c r="F147" s="34"/>
      <c r="G147" s="34"/>
      <c r="H147" s="34"/>
      <c r="I147" s="34"/>
      <c r="J147" s="34"/>
      <c r="K147" s="34"/>
      <c r="L147" s="34"/>
      <c r="M147" s="34"/>
      <c r="N147" s="34"/>
      <c r="O147" s="34"/>
      <c r="P147" s="34"/>
    </row>
    <row r="148" spans="1:16" ht="15.75" customHeight="1" x14ac:dyDescent="0.15">
      <c r="A148" s="34"/>
      <c r="B148" s="34"/>
      <c r="C148" s="34"/>
      <c r="D148" s="34"/>
      <c r="E148" s="34"/>
      <c r="F148" s="34"/>
      <c r="G148" s="34"/>
      <c r="H148" s="34"/>
      <c r="I148" s="34"/>
      <c r="J148" s="34"/>
      <c r="K148" s="34"/>
      <c r="L148" s="34"/>
      <c r="M148" s="34"/>
      <c r="N148" s="34"/>
      <c r="O148" s="34"/>
      <c r="P148" s="34"/>
    </row>
    <row r="149" spans="1:16" ht="15.75" customHeight="1" x14ac:dyDescent="0.15">
      <c r="A149" s="34"/>
      <c r="B149" s="34"/>
      <c r="C149" s="34"/>
      <c r="D149" s="34"/>
      <c r="E149" s="34"/>
      <c r="F149" s="34"/>
      <c r="G149" s="34"/>
      <c r="H149" s="34"/>
      <c r="I149" s="34"/>
      <c r="J149" s="34"/>
      <c r="K149" s="34"/>
      <c r="L149" s="34"/>
      <c r="M149" s="34"/>
      <c r="N149" s="34"/>
      <c r="O149" s="34"/>
      <c r="P149" s="34"/>
    </row>
    <row r="150" spans="1:16" ht="15.75" customHeight="1" x14ac:dyDescent="0.15">
      <c r="A150" s="34"/>
      <c r="B150" s="34"/>
      <c r="C150" s="34"/>
      <c r="D150" s="34"/>
      <c r="E150" s="34"/>
      <c r="F150" s="34"/>
      <c r="G150" s="34"/>
      <c r="H150" s="34"/>
      <c r="I150" s="34"/>
      <c r="J150" s="34"/>
      <c r="K150" s="34"/>
      <c r="L150" s="34"/>
      <c r="M150" s="34"/>
      <c r="N150" s="34"/>
      <c r="O150" s="34"/>
      <c r="P150" s="34"/>
    </row>
    <row r="151" spans="1:16" ht="15.75" customHeight="1" x14ac:dyDescent="0.15">
      <c r="A151" s="34"/>
      <c r="B151" s="34"/>
      <c r="C151" s="34"/>
      <c r="D151" s="34"/>
      <c r="E151" s="34"/>
      <c r="F151" s="34"/>
      <c r="G151" s="34"/>
      <c r="H151" s="34"/>
      <c r="I151" s="34"/>
      <c r="J151" s="34"/>
      <c r="K151" s="34"/>
      <c r="L151" s="34"/>
      <c r="M151" s="34"/>
      <c r="N151" s="34"/>
      <c r="O151" s="34"/>
      <c r="P151" s="34"/>
    </row>
    <row r="152" spans="1:16" ht="15.75" customHeight="1" x14ac:dyDescent="0.15">
      <c r="A152" s="34"/>
      <c r="B152" s="34"/>
      <c r="C152" s="34"/>
      <c r="D152" s="34"/>
      <c r="E152" s="34"/>
      <c r="F152" s="34"/>
      <c r="G152" s="34"/>
      <c r="H152" s="34"/>
      <c r="I152" s="34"/>
      <c r="J152" s="34"/>
      <c r="K152" s="34"/>
      <c r="L152" s="34"/>
      <c r="M152" s="34"/>
      <c r="N152" s="34"/>
      <c r="O152" s="34"/>
      <c r="P152" s="34"/>
    </row>
    <row r="153" spans="1:16" ht="15.75" customHeight="1" x14ac:dyDescent="0.15">
      <c r="A153" s="34"/>
      <c r="B153" s="34"/>
      <c r="C153" s="34"/>
      <c r="D153" s="34"/>
      <c r="E153" s="34"/>
      <c r="F153" s="34"/>
      <c r="G153" s="34"/>
      <c r="H153" s="34"/>
      <c r="I153" s="34"/>
      <c r="J153" s="34"/>
      <c r="K153" s="34"/>
      <c r="L153" s="34"/>
      <c r="M153" s="34"/>
      <c r="N153" s="34"/>
      <c r="O153" s="34"/>
      <c r="P153" s="34"/>
    </row>
    <row r="154" spans="1:16" ht="15.75" customHeight="1" x14ac:dyDescent="0.15">
      <c r="A154" s="34"/>
      <c r="B154" s="34"/>
      <c r="C154" s="34"/>
      <c r="D154" s="34"/>
      <c r="E154" s="34"/>
      <c r="F154" s="34"/>
      <c r="G154" s="34"/>
      <c r="H154" s="34"/>
      <c r="I154" s="34"/>
      <c r="J154" s="34"/>
      <c r="K154" s="34"/>
      <c r="L154" s="34"/>
      <c r="M154" s="34"/>
      <c r="N154" s="34"/>
      <c r="O154" s="34"/>
      <c r="P154" s="34"/>
    </row>
    <row r="155" spans="1:16" ht="15.75" customHeight="1" x14ac:dyDescent="0.15">
      <c r="A155" s="34"/>
      <c r="B155" s="34"/>
      <c r="C155" s="34"/>
      <c r="D155" s="34"/>
      <c r="E155" s="34"/>
      <c r="F155" s="34"/>
      <c r="G155" s="34"/>
      <c r="H155" s="34"/>
      <c r="I155" s="34"/>
      <c r="J155" s="34"/>
      <c r="K155" s="34"/>
      <c r="L155" s="34"/>
      <c r="M155" s="34"/>
      <c r="N155" s="34"/>
      <c r="O155" s="34"/>
      <c r="P155" s="34"/>
    </row>
    <row r="156" spans="1:16" ht="15.75" customHeight="1" x14ac:dyDescent="0.15">
      <c r="A156" s="34"/>
      <c r="B156" s="34"/>
      <c r="C156" s="34"/>
      <c r="D156" s="34"/>
      <c r="E156" s="34"/>
      <c r="F156" s="34"/>
      <c r="G156" s="34"/>
      <c r="H156" s="34"/>
      <c r="I156" s="34"/>
      <c r="J156" s="34"/>
      <c r="K156" s="34"/>
      <c r="L156" s="34"/>
      <c r="M156" s="34"/>
      <c r="N156" s="34"/>
      <c r="O156" s="34"/>
      <c r="P156" s="34"/>
    </row>
    <row r="157" spans="1:16" ht="15.75" customHeight="1" x14ac:dyDescent="0.15">
      <c r="A157" s="34"/>
      <c r="B157" s="34"/>
      <c r="C157" s="34"/>
      <c r="D157" s="34"/>
      <c r="E157" s="34"/>
      <c r="F157" s="34"/>
      <c r="G157" s="34"/>
      <c r="H157" s="34"/>
      <c r="I157" s="34"/>
      <c r="J157" s="34"/>
      <c r="K157" s="34"/>
      <c r="L157" s="34"/>
      <c r="M157" s="34"/>
      <c r="N157" s="34"/>
      <c r="O157" s="34"/>
      <c r="P157" s="34"/>
    </row>
    <row r="158" spans="1:16" ht="15.75" customHeight="1" x14ac:dyDescent="0.15">
      <c r="A158" s="34"/>
      <c r="B158" s="34"/>
      <c r="C158" s="34"/>
      <c r="D158" s="34"/>
      <c r="E158" s="34"/>
      <c r="F158" s="34"/>
      <c r="G158" s="34"/>
      <c r="H158" s="34"/>
      <c r="I158" s="34"/>
      <c r="J158" s="34"/>
      <c r="K158" s="34"/>
      <c r="L158" s="34"/>
      <c r="M158" s="34"/>
      <c r="N158" s="34"/>
      <c r="O158" s="34"/>
      <c r="P158" s="34"/>
    </row>
    <row r="159" spans="1:16" ht="15.75" customHeight="1" x14ac:dyDescent="0.15">
      <c r="A159" s="34"/>
      <c r="B159" s="34"/>
      <c r="C159" s="34"/>
      <c r="D159" s="34"/>
      <c r="E159" s="34"/>
      <c r="F159" s="34"/>
      <c r="G159" s="34"/>
      <c r="H159" s="34"/>
      <c r="I159" s="34"/>
      <c r="J159" s="34"/>
      <c r="K159" s="34"/>
      <c r="L159" s="34"/>
      <c r="M159" s="34"/>
      <c r="N159" s="34"/>
      <c r="O159" s="34"/>
      <c r="P159" s="34"/>
    </row>
    <row r="160" spans="1:16" ht="15.75" customHeight="1" x14ac:dyDescent="0.15">
      <c r="A160" s="34"/>
      <c r="B160" s="34"/>
      <c r="C160" s="34"/>
      <c r="D160" s="34"/>
      <c r="E160" s="34"/>
      <c r="F160" s="34"/>
      <c r="G160" s="34"/>
      <c r="H160" s="34"/>
      <c r="I160" s="34"/>
      <c r="J160" s="34"/>
      <c r="K160" s="34"/>
      <c r="L160" s="34"/>
      <c r="M160" s="34"/>
      <c r="N160" s="34"/>
      <c r="O160" s="34"/>
      <c r="P160" s="34"/>
    </row>
    <row r="161" spans="1:16" ht="15.75" customHeight="1" x14ac:dyDescent="0.15">
      <c r="A161" s="34"/>
      <c r="B161" s="34"/>
      <c r="C161" s="34"/>
      <c r="D161" s="34"/>
      <c r="E161" s="34"/>
      <c r="F161" s="34"/>
      <c r="G161" s="34"/>
      <c r="H161" s="34"/>
      <c r="I161" s="34"/>
      <c r="J161" s="34"/>
      <c r="K161" s="34"/>
      <c r="L161" s="34"/>
      <c r="M161" s="34"/>
      <c r="N161" s="34"/>
      <c r="O161" s="34"/>
      <c r="P161" s="34"/>
    </row>
    <row r="162" spans="1:16" ht="15.75" customHeight="1" x14ac:dyDescent="0.15">
      <c r="A162" s="34"/>
      <c r="B162" s="34"/>
      <c r="C162" s="34"/>
      <c r="D162" s="34"/>
      <c r="E162" s="34"/>
      <c r="F162" s="34"/>
      <c r="G162" s="34"/>
      <c r="H162" s="34"/>
      <c r="I162" s="34"/>
      <c r="J162" s="34"/>
      <c r="K162" s="34"/>
      <c r="L162" s="34"/>
      <c r="M162" s="34"/>
      <c r="N162" s="34"/>
      <c r="O162" s="34"/>
      <c r="P162" s="34"/>
    </row>
    <row r="163" spans="1:16" ht="15.75" customHeight="1" x14ac:dyDescent="0.15">
      <c r="A163" s="34"/>
      <c r="B163" s="34"/>
      <c r="C163" s="34"/>
      <c r="D163" s="34"/>
      <c r="E163" s="34"/>
      <c r="F163" s="34"/>
      <c r="G163" s="34"/>
      <c r="H163" s="34"/>
      <c r="I163" s="34"/>
      <c r="J163" s="34"/>
      <c r="K163" s="34"/>
      <c r="L163" s="34"/>
      <c r="M163" s="34"/>
      <c r="N163" s="34"/>
      <c r="O163" s="34"/>
      <c r="P163" s="34"/>
    </row>
    <row r="164" spans="1:16" ht="15.75" customHeight="1" x14ac:dyDescent="0.15">
      <c r="A164" s="34"/>
      <c r="B164" s="34"/>
      <c r="C164" s="34"/>
      <c r="D164" s="34"/>
      <c r="E164" s="34"/>
      <c r="F164" s="34"/>
      <c r="G164" s="34"/>
      <c r="H164" s="34"/>
      <c r="I164" s="34"/>
      <c r="J164" s="34"/>
      <c r="K164" s="34"/>
      <c r="L164" s="34"/>
      <c r="M164" s="34"/>
      <c r="N164" s="34"/>
      <c r="O164" s="34"/>
      <c r="P164" s="34"/>
    </row>
    <row r="165" spans="1:16" ht="15.75" customHeight="1" x14ac:dyDescent="0.15">
      <c r="A165" s="34"/>
      <c r="B165" s="34"/>
      <c r="C165" s="34"/>
      <c r="D165" s="34"/>
      <c r="E165" s="34"/>
      <c r="F165" s="34"/>
      <c r="G165" s="34"/>
      <c r="H165" s="34"/>
      <c r="I165" s="34"/>
      <c r="J165" s="34"/>
      <c r="K165" s="34"/>
      <c r="L165" s="34"/>
      <c r="M165" s="34"/>
      <c r="N165" s="34"/>
      <c r="O165" s="34"/>
      <c r="P165" s="34"/>
    </row>
    <row r="166" spans="1:16" ht="15.75" customHeight="1" x14ac:dyDescent="0.15">
      <c r="A166" s="34"/>
      <c r="B166" s="34"/>
      <c r="C166" s="34"/>
      <c r="D166" s="34"/>
      <c r="E166" s="34"/>
      <c r="F166" s="34"/>
      <c r="G166" s="34"/>
      <c r="H166" s="34"/>
      <c r="I166" s="34"/>
      <c r="J166" s="34"/>
      <c r="K166" s="34"/>
      <c r="L166" s="34"/>
      <c r="M166" s="34"/>
      <c r="N166" s="34"/>
      <c r="O166" s="34"/>
      <c r="P166" s="34"/>
    </row>
    <row r="167" spans="1:16" ht="15.75" customHeight="1" x14ac:dyDescent="0.15">
      <c r="A167" s="34"/>
      <c r="B167" s="34"/>
      <c r="C167" s="34"/>
      <c r="D167" s="34"/>
      <c r="E167" s="34"/>
      <c r="F167" s="34"/>
      <c r="G167" s="34"/>
      <c r="H167" s="34"/>
      <c r="I167" s="34"/>
      <c r="J167" s="34"/>
      <c r="K167" s="34"/>
      <c r="L167" s="34"/>
      <c r="M167" s="34"/>
      <c r="N167" s="34"/>
      <c r="O167" s="34"/>
      <c r="P167" s="34"/>
    </row>
    <row r="168" spans="1:16" ht="15.75" customHeight="1" x14ac:dyDescent="0.15">
      <c r="A168" s="34"/>
      <c r="B168" s="34"/>
      <c r="C168" s="34"/>
      <c r="D168" s="34"/>
      <c r="E168" s="34"/>
      <c r="F168" s="34"/>
      <c r="G168" s="34"/>
      <c r="H168" s="34"/>
      <c r="I168" s="34"/>
      <c r="J168" s="34"/>
      <c r="K168" s="34"/>
      <c r="L168" s="34"/>
      <c r="M168" s="34"/>
      <c r="N168" s="34"/>
      <c r="O168" s="34"/>
      <c r="P168" s="34"/>
    </row>
    <row r="169" spans="1:16" ht="15.75" customHeight="1" x14ac:dyDescent="0.15">
      <c r="A169" s="34"/>
      <c r="B169" s="34"/>
      <c r="C169" s="34"/>
      <c r="D169" s="34"/>
      <c r="E169" s="34"/>
      <c r="F169" s="34"/>
      <c r="G169" s="34"/>
      <c r="H169" s="34"/>
      <c r="I169" s="34"/>
      <c r="J169" s="34"/>
      <c r="K169" s="34"/>
      <c r="L169" s="34"/>
      <c r="M169" s="34"/>
      <c r="N169" s="34"/>
      <c r="O169" s="34"/>
      <c r="P169" s="34"/>
    </row>
    <row r="170" spans="1:16" ht="15.75" customHeight="1" x14ac:dyDescent="0.15">
      <c r="A170" s="34"/>
      <c r="B170" s="34"/>
      <c r="C170" s="34"/>
      <c r="D170" s="34"/>
      <c r="E170" s="34"/>
      <c r="F170" s="34"/>
      <c r="G170" s="34"/>
      <c r="H170" s="34"/>
      <c r="I170" s="34"/>
      <c r="J170" s="34"/>
      <c r="K170" s="34"/>
      <c r="L170" s="34"/>
      <c r="M170" s="34"/>
      <c r="N170" s="34"/>
      <c r="O170" s="34"/>
      <c r="P170" s="34"/>
    </row>
    <row r="171" spans="1:16" ht="15.75" customHeight="1" x14ac:dyDescent="0.15">
      <c r="A171" s="34"/>
      <c r="B171" s="34"/>
      <c r="C171" s="34"/>
      <c r="D171" s="34"/>
      <c r="E171" s="34"/>
      <c r="F171" s="34"/>
      <c r="G171" s="34"/>
      <c r="H171" s="34"/>
      <c r="I171" s="34"/>
      <c r="J171" s="34"/>
      <c r="K171" s="34"/>
      <c r="L171" s="34"/>
      <c r="M171" s="34"/>
      <c r="N171" s="34"/>
      <c r="O171" s="34"/>
      <c r="P171" s="34"/>
    </row>
    <row r="172" spans="1:16" ht="15.75" customHeight="1" x14ac:dyDescent="0.15">
      <c r="A172" s="34"/>
      <c r="B172" s="34"/>
      <c r="C172" s="34"/>
      <c r="D172" s="34"/>
      <c r="E172" s="34"/>
      <c r="F172" s="34"/>
      <c r="G172" s="34"/>
      <c r="H172" s="34"/>
      <c r="I172" s="34"/>
      <c r="J172" s="34"/>
      <c r="K172" s="34"/>
      <c r="L172" s="34"/>
      <c r="M172" s="34"/>
      <c r="N172" s="34"/>
      <c r="O172" s="34"/>
      <c r="P172" s="34"/>
    </row>
    <row r="173" spans="1:16" ht="15.75" customHeight="1" x14ac:dyDescent="0.15">
      <c r="A173" s="34"/>
      <c r="B173" s="34"/>
      <c r="C173" s="34"/>
      <c r="D173" s="34"/>
      <c r="E173" s="34"/>
      <c r="F173" s="34"/>
      <c r="G173" s="34"/>
      <c r="H173" s="34"/>
      <c r="I173" s="34"/>
      <c r="J173" s="34"/>
      <c r="K173" s="34"/>
      <c r="L173" s="34"/>
      <c r="M173" s="34"/>
      <c r="N173" s="34"/>
      <c r="O173" s="34"/>
      <c r="P173" s="34"/>
    </row>
    <row r="174" spans="1:16" ht="15.75" customHeight="1" x14ac:dyDescent="0.15">
      <c r="A174" s="34"/>
      <c r="B174" s="34"/>
      <c r="C174" s="34"/>
      <c r="D174" s="34"/>
      <c r="E174" s="34"/>
      <c r="F174" s="34"/>
      <c r="G174" s="34"/>
      <c r="H174" s="34"/>
      <c r="I174" s="34"/>
      <c r="J174" s="34"/>
      <c r="K174" s="34"/>
      <c r="L174" s="34"/>
      <c r="M174" s="34"/>
      <c r="N174" s="34"/>
      <c r="O174" s="34"/>
      <c r="P174" s="34"/>
    </row>
    <row r="175" spans="1:16" ht="15.75" customHeight="1" x14ac:dyDescent="0.15">
      <c r="A175" s="34"/>
      <c r="B175" s="34"/>
      <c r="C175" s="34"/>
      <c r="D175" s="34"/>
      <c r="E175" s="34"/>
      <c r="F175" s="34"/>
      <c r="G175" s="34"/>
      <c r="H175" s="34"/>
      <c r="I175" s="34"/>
      <c r="J175" s="34"/>
      <c r="K175" s="34"/>
      <c r="L175" s="34"/>
      <c r="M175" s="34"/>
      <c r="N175" s="34"/>
      <c r="O175" s="34"/>
      <c r="P175" s="34"/>
    </row>
    <row r="176" spans="1:16" ht="15.75" customHeight="1" x14ac:dyDescent="0.15">
      <c r="A176" s="34"/>
      <c r="B176" s="34"/>
      <c r="C176" s="34"/>
      <c r="D176" s="34"/>
      <c r="E176" s="34"/>
      <c r="F176" s="34"/>
      <c r="G176" s="34"/>
      <c r="H176" s="34"/>
      <c r="I176" s="34"/>
      <c r="J176" s="34"/>
      <c r="K176" s="34"/>
      <c r="L176" s="34"/>
      <c r="M176" s="34"/>
      <c r="N176" s="34"/>
      <c r="O176" s="34"/>
      <c r="P176" s="34"/>
    </row>
    <row r="177" spans="1:16" ht="15.75" customHeight="1" x14ac:dyDescent="0.15">
      <c r="A177" s="34"/>
      <c r="B177" s="34"/>
      <c r="C177" s="34"/>
      <c r="D177" s="34"/>
      <c r="E177" s="34"/>
      <c r="F177" s="34"/>
      <c r="G177" s="34"/>
      <c r="H177" s="34"/>
      <c r="I177" s="34"/>
      <c r="J177" s="34"/>
      <c r="K177" s="34"/>
      <c r="L177" s="34"/>
      <c r="M177" s="34"/>
      <c r="N177" s="34"/>
      <c r="O177" s="34"/>
      <c r="P177" s="34"/>
    </row>
    <row r="178" spans="1:16" ht="15.75" customHeight="1" x14ac:dyDescent="0.15">
      <c r="A178" s="34"/>
      <c r="B178" s="34"/>
      <c r="C178" s="34"/>
      <c r="D178" s="34"/>
      <c r="E178" s="34"/>
      <c r="F178" s="34"/>
      <c r="G178" s="34"/>
      <c r="H178" s="34"/>
      <c r="I178" s="34"/>
      <c r="J178" s="34"/>
      <c r="K178" s="34"/>
      <c r="L178" s="34"/>
      <c r="M178" s="34"/>
      <c r="N178" s="34"/>
      <c r="O178" s="34"/>
      <c r="P178" s="34"/>
    </row>
    <row r="179" spans="1:16" ht="15.75" customHeight="1" x14ac:dyDescent="0.15">
      <c r="A179" s="34"/>
      <c r="B179" s="34"/>
      <c r="C179" s="34"/>
      <c r="D179" s="34"/>
      <c r="E179" s="34"/>
      <c r="F179" s="34"/>
      <c r="G179" s="34"/>
      <c r="H179" s="34"/>
      <c r="I179" s="34"/>
      <c r="J179" s="34"/>
      <c r="K179" s="34"/>
      <c r="L179" s="34"/>
      <c r="M179" s="34"/>
      <c r="N179" s="34"/>
      <c r="O179" s="34"/>
      <c r="P179" s="34"/>
    </row>
    <row r="180" spans="1:16" ht="15.75" customHeight="1" x14ac:dyDescent="0.15">
      <c r="A180" s="34"/>
      <c r="B180" s="34"/>
      <c r="C180" s="34"/>
      <c r="D180" s="34"/>
      <c r="E180" s="34"/>
      <c r="F180" s="34"/>
      <c r="G180" s="34"/>
      <c r="H180" s="34"/>
      <c r="I180" s="34"/>
      <c r="J180" s="34"/>
      <c r="K180" s="34"/>
      <c r="L180" s="34"/>
      <c r="M180" s="34"/>
      <c r="N180" s="34"/>
      <c r="O180" s="34"/>
      <c r="P180" s="34"/>
    </row>
    <row r="181" spans="1:16" ht="15.75" customHeight="1" x14ac:dyDescent="0.15">
      <c r="A181" s="34"/>
      <c r="B181" s="34"/>
      <c r="C181" s="34"/>
      <c r="D181" s="34"/>
      <c r="E181" s="34"/>
      <c r="F181" s="34"/>
      <c r="G181" s="34"/>
      <c r="H181" s="34"/>
      <c r="I181" s="34"/>
      <c r="J181" s="34"/>
      <c r="K181" s="34"/>
      <c r="L181" s="34"/>
      <c r="M181" s="34"/>
      <c r="N181" s="34"/>
      <c r="O181" s="34"/>
      <c r="P181" s="34"/>
    </row>
    <row r="182" spans="1:16" ht="15.75" customHeight="1" x14ac:dyDescent="0.15">
      <c r="A182" s="34"/>
      <c r="B182" s="34"/>
      <c r="C182" s="34"/>
      <c r="D182" s="34"/>
      <c r="E182" s="34"/>
      <c r="F182" s="34"/>
      <c r="G182" s="34"/>
      <c r="H182" s="34"/>
      <c r="I182" s="34"/>
      <c r="J182" s="34"/>
      <c r="K182" s="34"/>
      <c r="L182" s="34"/>
      <c r="M182" s="34"/>
      <c r="N182" s="34"/>
      <c r="O182" s="34"/>
      <c r="P182" s="34"/>
    </row>
    <row r="183" spans="1:16" ht="15.75" customHeight="1" x14ac:dyDescent="0.15">
      <c r="A183" s="34"/>
      <c r="B183" s="34"/>
      <c r="C183" s="34"/>
      <c r="D183" s="34"/>
      <c r="E183" s="34"/>
      <c r="F183" s="34"/>
      <c r="G183" s="34"/>
      <c r="H183" s="34"/>
      <c r="I183" s="34"/>
      <c r="J183" s="34"/>
      <c r="K183" s="34"/>
      <c r="L183" s="34"/>
      <c r="M183" s="34"/>
      <c r="N183" s="34"/>
      <c r="O183" s="34"/>
      <c r="P183" s="34"/>
    </row>
    <row r="184" spans="1:16" ht="15.75" customHeight="1" x14ac:dyDescent="0.15">
      <c r="A184" s="34"/>
      <c r="B184" s="34"/>
      <c r="C184" s="34"/>
      <c r="D184" s="34"/>
      <c r="E184" s="34"/>
      <c r="F184" s="34"/>
      <c r="G184" s="34"/>
      <c r="H184" s="34"/>
      <c r="I184" s="34"/>
      <c r="J184" s="34"/>
      <c r="K184" s="34"/>
      <c r="L184" s="34"/>
      <c r="M184" s="34"/>
      <c r="N184" s="34"/>
      <c r="O184" s="34"/>
      <c r="P184" s="34"/>
    </row>
    <row r="185" spans="1:16" ht="15.75" customHeight="1" x14ac:dyDescent="0.15">
      <c r="A185" s="34"/>
      <c r="B185" s="34"/>
      <c r="C185" s="34"/>
      <c r="D185" s="34"/>
      <c r="E185" s="34"/>
      <c r="F185" s="34"/>
      <c r="G185" s="34"/>
      <c r="H185" s="34"/>
      <c r="I185" s="34"/>
      <c r="J185" s="34"/>
      <c r="K185" s="34"/>
      <c r="L185" s="34"/>
      <c r="M185" s="34"/>
      <c r="N185" s="34"/>
      <c r="O185" s="34"/>
      <c r="P185" s="34"/>
    </row>
    <row r="186" spans="1:16" ht="15.75" customHeight="1" x14ac:dyDescent="0.15">
      <c r="A186" s="34"/>
      <c r="B186" s="34"/>
      <c r="C186" s="34"/>
      <c r="D186" s="34"/>
      <c r="E186" s="34"/>
      <c r="F186" s="34"/>
      <c r="G186" s="34"/>
      <c r="H186" s="34"/>
      <c r="I186" s="34"/>
      <c r="J186" s="34"/>
      <c r="K186" s="34"/>
      <c r="L186" s="34"/>
      <c r="M186" s="34"/>
      <c r="N186" s="34"/>
      <c r="O186" s="34"/>
      <c r="P186" s="34"/>
    </row>
    <row r="187" spans="1:16" ht="15.75" customHeight="1" x14ac:dyDescent="0.15">
      <c r="A187" s="34"/>
      <c r="B187" s="34"/>
      <c r="C187" s="34"/>
      <c r="D187" s="34"/>
      <c r="E187" s="34"/>
      <c r="F187" s="34"/>
      <c r="G187" s="34"/>
      <c r="H187" s="34"/>
      <c r="I187" s="34"/>
      <c r="J187" s="34"/>
      <c r="K187" s="34"/>
      <c r="L187" s="34"/>
      <c r="M187" s="34"/>
      <c r="N187" s="34"/>
      <c r="O187" s="34"/>
      <c r="P187" s="34"/>
    </row>
    <row r="188" spans="1:16" ht="15.75" customHeight="1" x14ac:dyDescent="0.15">
      <c r="A188" s="34"/>
      <c r="B188" s="34"/>
      <c r="C188" s="34"/>
      <c r="D188" s="34"/>
      <c r="E188" s="34"/>
      <c r="F188" s="34"/>
      <c r="G188" s="34"/>
      <c r="H188" s="34"/>
      <c r="I188" s="34"/>
      <c r="J188" s="34"/>
      <c r="K188" s="34"/>
      <c r="L188" s="34"/>
      <c r="M188" s="34"/>
      <c r="N188" s="34"/>
      <c r="O188" s="34"/>
      <c r="P188" s="34"/>
    </row>
    <row r="189" spans="1:16" ht="15.75" customHeight="1" x14ac:dyDescent="0.15">
      <c r="A189" s="34"/>
      <c r="B189" s="34"/>
      <c r="C189" s="34"/>
      <c r="D189" s="34"/>
      <c r="E189" s="34"/>
      <c r="F189" s="34"/>
      <c r="G189" s="34"/>
      <c r="H189" s="34"/>
      <c r="I189" s="34"/>
      <c r="J189" s="34"/>
      <c r="K189" s="34"/>
      <c r="L189" s="34"/>
      <c r="M189" s="34"/>
      <c r="N189" s="34"/>
      <c r="O189" s="34"/>
      <c r="P189" s="34"/>
    </row>
    <row r="190" spans="1:16" ht="15.75" customHeight="1" x14ac:dyDescent="0.15">
      <c r="A190" s="34"/>
      <c r="B190" s="34"/>
      <c r="C190" s="34"/>
      <c r="D190" s="34"/>
      <c r="E190" s="34"/>
      <c r="F190" s="34"/>
      <c r="G190" s="34"/>
      <c r="H190" s="34"/>
      <c r="I190" s="34"/>
      <c r="J190" s="34"/>
      <c r="K190" s="34"/>
      <c r="L190" s="34"/>
      <c r="M190" s="34"/>
      <c r="N190" s="34"/>
      <c r="O190" s="34"/>
      <c r="P190" s="34"/>
    </row>
    <row r="191" spans="1:16" ht="15.75" customHeight="1" x14ac:dyDescent="0.15">
      <c r="A191" s="34"/>
      <c r="B191" s="34"/>
      <c r="C191" s="34"/>
      <c r="D191" s="34"/>
      <c r="E191" s="34"/>
      <c r="F191" s="34"/>
      <c r="G191" s="34"/>
      <c r="H191" s="34"/>
      <c r="I191" s="34"/>
      <c r="J191" s="34"/>
      <c r="K191" s="34"/>
      <c r="L191" s="34"/>
      <c r="M191" s="34"/>
      <c r="N191" s="34"/>
      <c r="O191" s="34"/>
      <c r="P191" s="34"/>
    </row>
    <row r="192" spans="1:16" ht="15.75" customHeight="1" x14ac:dyDescent="0.15">
      <c r="A192" s="34"/>
      <c r="B192" s="34"/>
      <c r="C192" s="34"/>
      <c r="D192" s="34"/>
      <c r="E192" s="34"/>
      <c r="F192" s="34"/>
      <c r="G192" s="34"/>
      <c r="H192" s="34"/>
      <c r="I192" s="34"/>
      <c r="J192" s="34"/>
      <c r="K192" s="34"/>
      <c r="L192" s="34"/>
      <c r="M192" s="34"/>
      <c r="N192" s="34"/>
      <c r="O192" s="34"/>
      <c r="P192" s="34"/>
    </row>
    <row r="193" spans="1:16" ht="15.75" customHeight="1" x14ac:dyDescent="0.15">
      <c r="A193" s="34"/>
      <c r="B193" s="34"/>
      <c r="C193" s="34"/>
      <c r="D193" s="34"/>
      <c r="E193" s="34"/>
      <c r="F193" s="34"/>
      <c r="G193" s="34"/>
      <c r="H193" s="34"/>
      <c r="I193" s="34"/>
      <c r="J193" s="34"/>
      <c r="K193" s="34"/>
      <c r="L193" s="34"/>
      <c r="M193" s="34"/>
      <c r="N193" s="34"/>
      <c r="O193" s="34"/>
      <c r="P193" s="34"/>
    </row>
    <row r="194" spans="1:16" ht="15.75" customHeight="1" x14ac:dyDescent="0.15">
      <c r="A194" s="34"/>
      <c r="B194" s="34"/>
      <c r="C194" s="34"/>
      <c r="D194" s="34"/>
      <c r="E194" s="34"/>
      <c r="F194" s="34"/>
      <c r="G194" s="34"/>
      <c r="H194" s="34"/>
      <c r="I194" s="34"/>
      <c r="J194" s="34"/>
      <c r="K194" s="34"/>
      <c r="L194" s="34"/>
      <c r="M194" s="34"/>
      <c r="N194" s="34"/>
      <c r="O194" s="34"/>
      <c r="P194" s="34"/>
    </row>
    <row r="195" spans="1:16" ht="15.75" customHeight="1" x14ac:dyDescent="0.15">
      <c r="A195" s="34"/>
      <c r="B195" s="34"/>
      <c r="C195" s="34"/>
      <c r="D195" s="34"/>
      <c r="E195" s="34"/>
      <c r="F195" s="34"/>
      <c r="G195" s="34"/>
      <c r="H195" s="34"/>
      <c r="I195" s="34"/>
      <c r="J195" s="34"/>
      <c r="K195" s="34"/>
      <c r="L195" s="34"/>
      <c r="M195" s="34"/>
      <c r="N195" s="34"/>
      <c r="O195" s="34"/>
      <c r="P195" s="34"/>
    </row>
    <row r="196" spans="1:16" ht="15.75" customHeight="1" x14ac:dyDescent="0.15">
      <c r="A196" s="34"/>
      <c r="B196" s="34"/>
      <c r="C196" s="34"/>
      <c r="D196" s="34"/>
      <c r="E196" s="34"/>
      <c r="F196" s="34"/>
      <c r="G196" s="34"/>
      <c r="H196" s="34"/>
      <c r="I196" s="34"/>
      <c r="J196" s="34"/>
      <c r="K196" s="34"/>
      <c r="L196" s="34"/>
      <c r="M196" s="34"/>
      <c r="N196" s="34"/>
      <c r="O196" s="34"/>
      <c r="P196" s="34"/>
    </row>
    <row r="197" spans="1:16" ht="15.75" customHeight="1" x14ac:dyDescent="0.15">
      <c r="A197" s="34"/>
      <c r="B197" s="34"/>
      <c r="C197" s="34"/>
      <c r="D197" s="34"/>
      <c r="E197" s="34"/>
      <c r="F197" s="34"/>
      <c r="G197" s="34"/>
      <c r="H197" s="34"/>
      <c r="I197" s="34"/>
      <c r="J197" s="34"/>
      <c r="K197" s="34"/>
      <c r="L197" s="34"/>
      <c r="M197" s="34"/>
      <c r="N197" s="34"/>
      <c r="O197" s="34"/>
      <c r="P197" s="34"/>
    </row>
    <row r="198" spans="1:16" ht="15.75" customHeight="1" x14ac:dyDescent="0.15">
      <c r="A198" s="34"/>
      <c r="B198" s="34"/>
      <c r="C198" s="34"/>
      <c r="D198" s="34"/>
      <c r="E198" s="34"/>
      <c r="F198" s="34"/>
      <c r="G198" s="34"/>
      <c r="H198" s="34"/>
      <c r="I198" s="34"/>
      <c r="J198" s="34"/>
      <c r="K198" s="34"/>
      <c r="L198" s="34"/>
      <c r="M198" s="34"/>
      <c r="N198" s="34"/>
      <c r="O198" s="34"/>
      <c r="P198" s="34"/>
    </row>
    <row r="199" spans="1:16" ht="15.75" customHeight="1" x14ac:dyDescent="0.15">
      <c r="A199" s="34"/>
      <c r="B199" s="34"/>
      <c r="C199" s="34"/>
      <c r="D199" s="34"/>
      <c r="E199" s="34"/>
      <c r="F199" s="34"/>
      <c r="G199" s="34"/>
      <c r="H199" s="34"/>
      <c r="I199" s="34"/>
      <c r="J199" s="34"/>
      <c r="K199" s="34"/>
      <c r="L199" s="34"/>
      <c r="M199" s="34"/>
      <c r="N199" s="34"/>
      <c r="O199" s="34"/>
      <c r="P199" s="34"/>
    </row>
    <row r="200" spans="1:16" ht="15.75" customHeight="1" x14ac:dyDescent="0.15">
      <c r="A200" s="34"/>
      <c r="B200" s="34"/>
      <c r="C200" s="34"/>
      <c r="D200" s="34"/>
      <c r="E200" s="34"/>
      <c r="F200" s="34"/>
      <c r="G200" s="34"/>
      <c r="H200" s="34"/>
      <c r="I200" s="34"/>
      <c r="J200" s="34"/>
      <c r="K200" s="34"/>
      <c r="L200" s="34"/>
      <c r="M200" s="34"/>
      <c r="N200" s="34"/>
      <c r="O200" s="34"/>
      <c r="P200" s="34"/>
    </row>
    <row r="201" spans="1:16" ht="15.75" customHeight="1" x14ac:dyDescent="0.15">
      <c r="A201" s="34"/>
      <c r="B201" s="34"/>
      <c r="C201" s="34"/>
      <c r="D201" s="34"/>
      <c r="E201" s="34"/>
      <c r="F201" s="34"/>
      <c r="G201" s="34"/>
      <c r="H201" s="34"/>
      <c r="I201" s="34"/>
      <c r="J201" s="34"/>
      <c r="K201" s="34"/>
      <c r="L201" s="34"/>
      <c r="M201" s="34"/>
      <c r="N201" s="34"/>
      <c r="O201" s="34"/>
      <c r="P201" s="34"/>
    </row>
    <row r="202" spans="1:16" ht="15.75" customHeight="1" x14ac:dyDescent="0.15">
      <c r="A202" s="34"/>
      <c r="B202" s="34"/>
      <c r="C202" s="34"/>
      <c r="D202" s="34"/>
      <c r="E202" s="34"/>
      <c r="F202" s="34"/>
      <c r="G202" s="34"/>
      <c r="H202" s="34"/>
      <c r="I202" s="34"/>
      <c r="J202" s="34"/>
      <c r="K202" s="34"/>
      <c r="L202" s="34"/>
      <c r="M202" s="34"/>
      <c r="N202" s="34"/>
      <c r="O202" s="34"/>
      <c r="P202" s="34"/>
    </row>
    <row r="203" spans="1:16" ht="15.75" customHeight="1" x14ac:dyDescent="0.15">
      <c r="A203" s="34"/>
      <c r="B203" s="34"/>
      <c r="C203" s="34"/>
      <c r="D203" s="34"/>
      <c r="E203" s="34"/>
      <c r="F203" s="34"/>
      <c r="G203" s="34"/>
      <c r="H203" s="34"/>
      <c r="I203" s="34"/>
      <c r="J203" s="34"/>
      <c r="K203" s="34"/>
      <c r="L203" s="34"/>
      <c r="M203" s="34"/>
      <c r="N203" s="34"/>
      <c r="O203" s="34"/>
      <c r="P203" s="34"/>
    </row>
    <row r="204" spans="1:16" ht="15.75" customHeight="1" x14ac:dyDescent="0.15">
      <c r="A204" s="34"/>
      <c r="B204" s="34"/>
      <c r="C204" s="34"/>
      <c r="D204" s="34"/>
      <c r="E204" s="34"/>
      <c r="F204" s="34"/>
      <c r="G204" s="34"/>
      <c r="H204" s="34"/>
      <c r="I204" s="34"/>
      <c r="J204" s="34"/>
      <c r="K204" s="34"/>
      <c r="L204" s="34"/>
      <c r="M204" s="34"/>
      <c r="N204" s="34"/>
      <c r="O204" s="34"/>
      <c r="P204" s="34"/>
    </row>
    <row r="205" spans="1:16" ht="15.75" customHeight="1" x14ac:dyDescent="0.15">
      <c r="A205" s="34"/>
      <c r="B205" s="34"/>
      <c r="C205" s="34"/>
      <c r="D205" s="34"/>
      <c r="E205" s="34"/>
      <c r="F205" s="34"/>
      <c r="G205" s="34"/>
      <c r="H205" s="34"/>
      <c r="I205" s="34"/>
      <c r="J205" s="34"/>
      <c r="K205" s="34"/>
      <c r="L205" s="34"/>
      <c r="M205" s="34"/>
      <c r="N205" s="34"/>
      <c r="O205" s="34"/>
      <c r="P205" s="34"/>
    </row>
    <row r="206" spans="1:16" ht="15.75" customHeight="1" x14ac:dyDescent="0.15">
      <c r="A206" s="34"/>
      <c r="B206" s="34"/>
      <c r="C206" s="34"/>
      <c r="D206" s="34"/>
      <c r="E206" s="34"/>
      <c r="F206" s="34"/>
      <c r="G206" s="34"/>
      <c r="H206" s="34"/>
      <c r="I206" s="34"/>
      <c r="J206" s="34"/>
      <c r="K206" s="34"/>
      <c r="L206" s="34"/>
      <c r="M206" s="34"/>
      <c r="N206" s="34"/>
      <c r="O206" s="34"/>
      <c r="P206" s="34"/>
    </row>
    <row r="207" spans="1:16" ht="15.75" customHeight="1" x14ac:dyDescent="0.15">
      <c r="A207" s="34"/>
      <c r="B207" s="34"/>
      <c r="C207" s="34"/>
      <c r="D207" s="34"/>
      <c r="E207" s="34"/>
      <c r="F207" s="34"/>
      <c r="G207" s="34"/>
      <c r="H207" s="34"/>
      <c r="I207" s="34"/>
      <c r="J207" s="34"/>
      <c r="K207" s="34"/>
      <c r="L207" s="34"/>
      <c r="M207" s="34"/>
      <c r="N207" s="34"/>
      <c r="O207" s="34"/>
      <c r="P207" s="34"/>
    </row>
    <row r="208" spans="1:16" ht="15.75" customHeight="1" x14ac:dyDescent="0.15">
      <c r="A208" s="34"/>
      <c r="B208" s="34"/>
      <c r="C208" s="34"/>
      <c r="D208" s="34"/>
      <c r="E208" s="34"/>
      <c r="F208" s="34"/>
      <c r="G208" s="34"/>
      <c r="H208" s="34"/>
      <c r="I208" s="34"/>
      <c r="J208" s="34"/>
      <c r="K208" s="34"/>
      <c r="L208" s="34"/>
      <c r="M208" s="34"/>
      <c r="N208" s="34"/>
      <c r="O208" s="34"/>
      <c r="P208" s="34"/>
    </row>
    <row r="209" spans="1:16" ht="15.75" customHeight="1" x14ac:dyDescent="0.15">
      <c r="A209" s="34"/>
      <c r="B209" s="34"/>
      <c r="C209" s="34"/>
      <c r="D209" s="34"/>
      <c r="E209" s="34"/>
      <c r="F209" s="34"/>
      <c r="G209" s="34"/>
      <c r="H209" s="34"/>
      <c r="I209" s="34"/>
      <c r="J209" s="34"/>
      <c r="K209" s="34"/>
      <c r="L209" s="34"/>
      <c r="M209" s="34"/>
      <c r="N209" s="34"/>
      <c r="O209" s="34"/>
      <c r="P209" s="34"/>
    </row>
    <row r="210" spans="1:16" ht="15.75" customHeight="1" x14ac:dyDescent="0.15">
      <c r="A210" s="34"/>
      <c r="B210" s="34"/>
      <c r="C210" s="34"/>
      <c r="D210" s="34"/>
      <c r="E210" s="34"/>
      <c r="F210" s="34"/>
      <c r="G210" s="34"/>
      <c r="H210" s="34"/>
      <c r="I210" s="34"/>
      <c r="J210" s="34"/>
      <c r="K210" s="34"/>
      <c r="L210" s="34"/>
      <c r="M210" s="34"/>
      <c r="N210" s="34"/>
      <c r="O210" s="34"/>
      <c r="P210" s="34"/>
    </row>
    <row r="211" spans="1:16" ht="15.75" customHeight="1" x14ac:dyDescent="0.15">
      <c r="A211" s="34"/>
      <c r="B211" s="34"/>
      <c r="C211" s="34"/>
      <c r="D211" s="34"/>
      <c r="E211" s="34"/>
      <c r="F211" s="34"/>
      <c r="G211" s="34"/>
      <c r="H211" s="34"/>
      <c r="I211" s="34"/>
      <c r="J211" s="34"/>
      <c r="K211" s="34"/>
      <c r="L211" s="34"/>
      <c r="M211" s="34"/>
      <c r="N211" s="34"/>
      <c r="O211" s="34"/>
      <c r="P211" s="34"/>
    </row>
    <row r="212" spans="1:16" ht="15.75" customHeight="1" x14ac:dyDescent="0.15">
      <c r="A212" s="34"/>
      <c r="B212" s="34"/>
      <c r="C212" s="34"/>
      <c r="D212" s="34"/>
      <c r="E212" s="34"/>
      <c r="F212" s="34"/>
      <c r="G212" s="34"/>
      <c r="H212" s="34"/>
      <c r="I212" s="34"/>
      <c r="J212" s="34"/>
      <c r="K212" s="34"/>
      <c r="L212" s="34"/>
      <c r="M212" s="34"/>
      <c r="N212" s="34"/>
      <c r="O212" s="34"/>
      <c r="P212" s="34"/>
    </row>
    <row r="213" spans="1:16" ht="15.75" customHeight="1" x14ac:dyDescent="0.15">
      <c r="A213" s="34"/>
      <c r="B213" s="34"/>
      <c r="C213" s="34"/>
      <c r="D213" s="34"/>
      <c r="E213" s="34"/>
      <c r="F213" s="34"/>
      <c r="G213" s="34"/>
      <c r="H213" s="34"/>
      <c r="I213" s="34"/>
      <c r="J213" s="34"/>
      <c r="K213" s="34"/>
      <c r="L213" s="34"/>
      <c r="M213" s="34"/>
      <c r="N213" s="34"/>
      <c r="O213" s="34"/>
      <c r="P213" s="34"/>
    </row>
    <row r="214" spans="1:16" ht="15.75" customHeight="1" x14ac:dyDescent="0.15">
      <c r="A214" s="34"/>
      <c r="B214" s="34"/>
      <c r="C214" s="34"/>
      <c r="D214" s="34"/>
      <c r="E214" s="34"/>
      <c r="F214" s="34"/>
      <c r="G214" s="34"/>
      <c r="H214" s="34"/>
      <c r="I214" s="34"/>
      <c r="J214" s="34"/>
      <c r="K214" s="34"/>
      <c r="L214" s="34"/>
      <c r="M214" s="34"/>
      <c r="N214" s="34"/>
      <c r="O214" s="34"/>
      <c r="P214" s="34"/>
    </row>
    <row r="215" spans="1:16" ht="15.75" customHeight="1" x14ac:dyDescent="0.15">
      <c r="A215" s="34"/>
      <c r="B215" s="34"/>
      <c r="C215" s="34"/>
      <c r="D215" s="34"/>
      <c r="E215" s="34"/>
      <c r="F215" s="34"/>
      <c r="G215" s="34"/>
      <c r="H215" s="34"/>
      <c r="I215" s="34"/>
      <c r="J215" s="34"/>
      <c r="K215" s="34"/>
      <c r="L215" s="34"/>
      <c r="M215" s="34"/>
      <c r="N215" s="34"/>
      <c r="O215" s="34"/>
      <c r="P215" s="34"/>
    </row>
    <row r="216" spans="1:16" ht="15.75" customHeight="1" x14ac:dyDescent="0.15">
      <c r="A216" s="34"/>
      <c r="B216" s="34"/>
      <c r="C216" s="34"/>
      <c r="D216" s="34"/>
      <c r="E216" s="34"/>
      <c r="F216" s="34"/>
      <c r="G216" s="34"/>
      <c r="H216" s="34"/>
      <c r="I216" s="34"/>
      <c r="J216" s="34"/>
      <c r="K216" s="34"/>
      <c r="L216" s="34"/>
      <c r="M216" s="34"/>
      <c r="N216" s="34"/>
      <c r="O216" s="34"/>
      <c r="P216" s="34"/>
    </row>
    <row r="217" spans="1:16" ht="15.75" customHeight="1" x14ac:dyDescent="0.15">
      <c r="A217" s="34"/>
      <c r="B217" s="34"/>
      <c r="C217" s="34"/>
      <c r="D217" s="34"/>
      <c r="E217" s="34"/>
      <c r="F217" s="34"/>
      <c r="G217" s="34"/>
      <c r="H217" s="34"/>
      <c r="I217" s="34"/>
      <c r="J217" s="34"/>
      <c r="K217" s="34"/>
      <c r="L217" s="34"/>
      <c r="M217" s="34"/>
      <c r="N217" s="34"/>
      <c r="O217" s="34"/>
      <c r="P217" s="34"/>
    </row>
    <row r="218" spans="1:16" ht="15.75" customHeight="1" x14ac:dyDescent="0.15">
      <c r="A218" s="34"/>
      <c r="B218" s="34"/>
      <c r="C218" s="34"/>
      <c r="D218" s="34"/>
      <c r="E218" s="34"/>
      <c r="F218" s="34"/>
      <c r="G218" s="34"/>
      <c r="H218" s="34"/>
      <c r="I218" s="34"/>
      <c r="J218" s="34"/>
      <c r="K218" s="34"/>
      <c r="L218" s="34"/>
      <c r="M218" s="34"/>
      <c r="N218" s="34"/>
      <c r="O218" s="34"/>
      <c r="P218" s="34"/>
    </row>
    <row r="219" spans="1:16" ht="15.75" customHeight="1" x14ac:dyDescent="0.15">
      <c r="A219" s="34"/>
      <c r="B219" s="34"/>
      <c r="C219" s="34"/>
      <c r="D219" s="34"/>
      <c r="E219" s="34"/>
      <c r="F219" s="34"/>
      <c r="G219" s="34"/>
      <c r="H219" s="34"/>
      <c r="I219" s="34"/>
      <c r="J219" s="34"/>
      <c r="K219" s="34"/>
      <c r="L219" s="34"/>
      <c r="M219" s="34"/>
      <c r="N219" s="34"/>
      <c r="O219" s="34"/>
      <c r="P219" s="34"/>
    </row>
    <row r="220" spans="1:16" ht="15.75" customHeight="1" x14ac:dyDescent="0.15">
      <c r="A220" s="34"/>
      <c r="B220" s="34"/>
      <c r="C220" s="34"/>
      <c r="D220" s="34"/>
      <c r="E220" s="34"/>
      <c r="F220" s="34"/>
      <c r="G220" s="34"/>
      <c r="H220" s="34"/>
      <c r="I220" s="34"/>
      <c r="J220" s="34"/>
      <c r="K220" s="34"/>
      <c r="L220" s="34"/>
      <c r="M220" s="34"/>
      <c r="N220" s="34"/>
      <c r="O220" s="34"/>
      <c r="P220" s="34"/>
    </row>
    <row r="221" spans="1:16" ht="15.75" customHeight="1" x14ac:dyDescent="0.15">
      <c r="A221" s="34"/>
      <c r="B221" s="34"/>
      <c r="C221" s="34"/>
      <c r="D221" s="34"/>
      <c r="E221" s="34"/>
      <c r="F221" s="34"/>
      <c r="G221" s="34"/>
      <c r="H221" s="34"/>
      <c r="I221" s="34"/>
      <c r="J221" s="34"/>
      <c r="K221" s="34"/>
      <c r="L221" s="34"/>
      <c r="M221" s="34"/>
      <c r="N221" s="34"/>
      <c r="O221" s="34"/>
      <c r="P221" s="34"/>
    </row>
    <row r="222" spans="1:16" ht="15.75" customHeight="1" x14ac:dyDescent="0.15">
      <c r="A222" s="34"/>
      <c r="B222" s="34"/>
      <c r="C222" s="34"/>
      <c r="D222" s="34"/>
      <c r="E222" s="34"/>
      <c r="F222" s="34"/>
      <c r="G222" s="34"/>
      <c r="H222" s="34"/>
      <c r="I222" s="34"/>
      <c r="J222" s="34"/>
      <c r="K222" s="34"/>
      <c r="L222" s="34"/>
      <c r="M222" s="34"/>
      <c r="N222" s="34"/>
      <c r="O222" s="34"/>
      <c r="P222" s="34"/>
    </row>
    <row r="223" spans="1:16" ht="15.75" customHeight="1" x14ac:dyDescent="0.15">
      <c r="A223" s="34"/>
      <c r="B223" s="34"/>
      <c r="C223" s="34"/>
      <c r="D223" s="34"/>
      <c r="E223" s="34"/>
      <c r="F223" s="34"/>
      <c r="G223" s="34"/>
      <c r="H223" s="34"/>
      <c r="I223" s="34"/>
      <c r="J223" s="34"/>
      <c r="K223" s="34"/>
      <c r="L223" s="34"/>
      <c r="M223" s="34"/>
      <c r="N223" s="34"/>
      <c r="O223" s="34"/>
      <c r="P223" s="34"/>
    </row>
    <row r="224" spans="1:16" ht="15.75" customHeight="1" x14ac:dyDescent="0.15">
      <c r="A224" s="34"/>
      <c r="B224" s="34"/>
      <c r="C224" s="34"/>
      <c r="D224" s="34"/>
      <c r="E224" s="34"/>
      <c r="F224" s="34"/>
      <c r="G224" s="34"/>
      <c r="H224" s="34"/>
      <c r="I224" s="34"/>
      <c r="J224" s="34"/>
      <c r="K224" s="34"/>
      <c r="L224" s="34"/>
      <c r="M224" s="34"/>
      <c r="N224" s="34"/>
      <c r="O224" s="34"/>
      <c r="P224" s="34"/>
    </row>
    <row r="225" spans="1:16" ht="15.75" customHeight="1" x14ac:dyDescent="0.15">
      <c r="A225" s="34"/>
      <c r="B225" s="34"/>
      <c r="C225" s="34"/>
      <c r="D225" s="34"/>
      <c r="E225" s="34"/>
      <c r="F225" s="34"/>
      <c r="G225" s="34"/>
      <c r="H225" s="34"/>
      <c r="I225" s="34"/>
      <c r="J225" s="34"/>
      <c r="K225" s="34"/>
      <c r="L225" s="34"/>
      <c r="M225" s="34"/>
      <c r="N225" s="34"/>
      <c r="O225" s="34"/>
      <c r="P225" s="34"/>
    </row>
    <row r="226" spans="1:16" ht="15.75" customHeight="1" x14ac:dyDescent="0.15">
      <c r="A226" s="34"/>
      <c r="B226" s="34"/>
      <c r="C226" s="34"/>
      <c r="D226" s="34"/>
      <c r="E226" s="34"/>
      <c r="F226" s="34"/>
      <c r="G226" s="34"/>
      <c r="H226" s="34"/>
      <c r="I226" s="34"/>
      <c r="J226" s="34"/>
      <c r="K226" s="34"/>
      <c r="L226" s="34"/>
      <c r="M226" s="34"/>
      <c r="N226" s="34"/>
      <c r="O226" s="34"/>
      <c r="P226" s="34"/>
    </row>
    <row r="227" spans="1:16" ht="15.75" customHeight="1" x14ac:dyDescent="0.15">
      <c r="A227" s="34"/>
      <c r="B227" s="34"/>
      <c r="C227" s="34"/>
      <c r="D227" s="34"/>
      <c r="E227" s="34"/>
      <c r="F227" s="34"/>
      <c r="G227" s="34"/>
      <c r="H227" s="34"/>
      <c r="I227" s="34"/>
      <c r="J227" s="34"/>
      <c r="K227" s="34"/>
      <c r="L227" s="34"/>
      <c r="M227" s="34"/>
      <c r="N227" s="34"/>
      <c r="O227" s="34"/>
      <c r="P227" s="34"/>
    </row>
    <row r="228" spans="1:16" ht="15.75" customHeight="1" x14ac:dyDescent="0.15">
      <c r="A228" s="34"/>
      <c r="B228" s="34"/>
      <c r="C228" s="34"/>
      <c r="D228" s="34"/>
      <c r="E228" s="34"/>
      <c r="F228" s="34"/>
      <c r="G228" s="34"/>
      <c r="H228" s="34"/>
      <c r="I228" s="34"/>
      <c r="J228" s="34"/>
      <c r="K228" s="34"/>
      <c r="L228" s="34"/>
      <c r="M228" s="34"/>
      <c r="N228" s="34"/>
      <c r="O228" s="34"/>
      <c r="P228" s="34"/>
    </row>
    <row r="229" spans="1:16" ht="15.75" customHeight="1" x14ac:dyDescent="0.15">
      <c r="A229" s="34"/>
      <c r="B229" s="34"/>
      <c r="C229" s="34"/>
      <c r="D229" s="34"/>
      <c r="E229" s="34"/>
      <c r="F229" s="34"/>
      <c r="G229" s="34"/>
      <c r="H229" s="34"/>
      <c r="I229" s="34"/>
      <c r="J229" s="34"/>
      <c r="K229" s="34"/>
      <c r="L229" s="34"/>
      <c r="M229" s="34"/>
      <c r="N229" s="34"/>
      <c r="O229" s="34"/>
      <c r="P229" s="34"/>
    </row>
    <row r="230" spans="1:16" ht="15.75" customHeight="1" x14ac:dyDescent="0.15">
      <c r="A230" s="34"/>
      <c r="B230" s="34"/>
      <c r="C230" s="34"/>
      <c r="D230" s="34"/>
      <c r="E230" s="34"/>
      <c r="F230" s="34"/>
      <c r="G230" s="34"/>
      <c r="H230" s="34"/>
      <c r="I230" s="34"/>
      <c r="J230" s="34"/>
      <c r="K230" s="34"/>
      <c r="L230" s="34"/>
      <c r="M230" s="34"/>
      <c r="N230" s="34"/>
      <c r="O230" s="34"/>
      <c r="P230" s="34"/>
    </row>
    <row r="231" spans="1:16" ht="15.75" customHeight="1" x14ac:dyDescent="0.15">
      <c r="A231" s="34"/>
      <c r="B231" s="34"/>
      <c r="C231" s="34"/>
      <c r="D231" s="34"/>
      <c r="E231" s="34"/>
      <c r="F231" s="34"/>
      <c r="G231" s="34"/>
      <c r="H231" s="34"/>
      <c r="I231" s="34"/>
      <c r="J231" s="34"/>
      <c r="K231" s="34"/>
      <c r="L231" s="34"/>
      <c r="M231" s="34"/>
      <c r="N231" s="34"/>
      <c r="O231" s="34"/>
      <c r="P231" s="34"/>
    </row>
    <row r="232" spans="1:16" ht="15.75" customHeight="1" x14ac:dyDescent="0.15">
      <c r="A232" s="34"/>
      <c r="B232" s="34"/>
      <c r="C232" s="34"/>
      <c r="D232" s="34"/>
      <c r="E232" s="34"/>
      <c r="F232" s="34"/>
      <c r="G232" s="34"/>
      <c r="H232" s="34"/>
      <c r="I232" s="34"/>
      <c r="J232" s="34"/>
      <c r="K232" s="34"/>
      <c r="L232" s="34"/>
      <c r="M232" s="34"/>
      <c r="N232" s="34"/>
      <c r="O232" s="34"/>
      <c r="P232" s="34"/>
    </row>
    <row r="233" spans="1:16" ht="15.75" customHeight="1" x14ac:dyDescent="0.15">
      <c r="A233" s="34"/>
      <c r="B233" s="34"/>
      <c r="C233" s="34"/>
      <c r="D233" s="34"/>
      <c r="E233" s="34"/>
      <c r="F233" s="34"/>
      <c r="G233" s="34"/>
      <c r="H233" s="34"/>
      <c r="I233" s="34"/>
      <c r="J233" s="34"/>
      <c r="K233" s="34"/>
      <c r="L233" s="34"/>
      <c r="M233" s="34"/>
      <c r="N233" s="34"/>
      <c r="O233" s="34"/>
      <c r="P233" s="34"/>
    </row>
    <row r="234" spans="1:16" ht="15.75" customHeight="1" x14ac:dyDescent="0.15">
      <c r="A234" s="34"/>
      <c r="B234" s="34"/>
      <c r="C234" s="34"/>
      <c r="D234" s="34"/>
      <c r="E234" s="34"/>
      <c r="F234" s="34"/>
      <c r="G234" s="34"/>
      <c r="H234" s="34"/>
      <c r="I234" s="34"/>
      <c r="J234" s="34"/>
      <c r="K234" s="34"/>
      <c r="L234" s="34"/>
      <c r="M234" s="34"/>
      <c r="N234" s="34"/>
      <c r="O234" s="34"/>
      <c r="P234" s="34"/>
    </row>
    <row r="235" spans="1:16" ht="15.75" customHeight="1" x14ac:dyDescent="0.15">
      <c r="A235" s="34"/>
      <c r="B235" s="34"/>
      <c r="C235" s="34"/>
      <c r="D235" s="34"/>
      <c r="E235" s="34"/>
      <c r="F235" s="34"/>
      <c r="G235" s="34"/>
      <c r="H235" s="34"/>
      <c r="I235" s="34"/>
      <c r="J235" s="34"/>
      <c r="K235" s="34"/>
      <c r="L235" s="34"/>
      <c r="M235" s="34"/>
      <c r="N235" s="34"/>
      <c r="O235" s="34"/>
      <c r="P235" s="34"/>
    </row>
    <row r="236" spans="1:16" ht="15.75" customHeight="1" x14ac:dyDescent="0.15">
      <c r="A236" s="34"/>
      <c r="B236" s="34"/>
      <c r="C236" s="34"/>
      <c r="D236" s="34"/>
      <c r="E236" s="34"/>
      <c r="F236" s="34"/>
      <c r="G236" s="34"/>
      <c r="H236" s="34"/>
      <c r="I236" s="34"/>
      <c r="J236" s="34"/>
      <c r="K236" s="34"/>
      <c r="L236" s="34"/>
      <c r="M236" s="34"/>
      <c r="N236" s="34"/>
      <c r="O236" s="34"/>
      <c r="P236" s="34"/>
    </row>
    <row r="237" spans="1:16" ht="15.75" customHeight="1" x14ac:dyDescent="0.15">
      <c r="A237" s="34"/>
      <c r="B237" s="34"/>
      <c r="C237" s="34"/>
      <c r="D237" s="34"/>
      <c r="E237" s="34"/>
      <c r="F237" s="34"/>
      <c r="G237" s="34"/>
      <c r="H237" s="34"/>
      <c r="I237" s="34"/>
      <c r="J237" s="34"/>
      <c r="K237" s="34"/>
      <c r="L237" s="34"/>
      <c r="M237" s="34"/>
      <c r="N237" s="34"/>
      <c r="O237" s="34"/>
      <c r="P237" s="34"/>
    </row>
    <row r="238" spans="1:16" ht="15.75" customHeight="1" x14ac:dyDescent="0.15">
      <c r="A238" s="34"/>
      <c r="B238" s="34"/>
      <c r="C238" s="34"/>
      <c r="D238" s="34"/>
      <c r="E238" s="34"/>
      <c r="F238" s="34"/>
      <c r="G238" s="34"/>
      <c r="H238" s="34"/>
      <c r="I238" s="34"/>
      <c r="J238" s="34"/>
      <c r="K238" s="34"/>
      <c r="L238" s="34"/>
      <c r="M238" s="34"/>
      <c r="N238" s="34"/>
      <c r="O238" s="34"/>
      <c r="P238" s="34"/>
    </row>
    <row r="239" spans="1:16" ht="15.75" customHeight="1" x14ac:dyDescent="0.15">
      <c r="A239" s="34"/>
      <c r="B239" s="34"/>
      <c r="C239" s="34"/>
      <c r="D239" s="34"/>
      <c r="E239" s="34"/>
      <c r="F239" s="34"/>
      <c r="G239" s="34"/>
      <c r="H239" s="34"/>
      <c r="I239" s="34"/>
      <c r="J239" s="34"/>
      <c r="K239" s="34"/>
      <c r="L239" s="34"/>
      <c r="M239" s="34"/>
      <c r="N239" s="34"/>
      <c r="O239" s="34"/>
      <c r="P239" s="34"/>
    </row>
    <row r="240" spans="1:16" ht="15.75" customHeight="1" x14ac:dyDescent="0.15">
      <c r="A240" s="34"/>
      <c r="B240" s="34"/>
      <c r="C240" s="34"/>
      <c r="D240" s="34"/>
      <c r="E240" s="34"/>
      <c r="F240" s="34"/>
      <c r="G240" s="34"/>
      <c r="H240" s="34"/>
      <c r="I240" s="34"/>
      <c r="J240" s="34"/>
      <c r="K240" s="34"/>
      <c r="L240" s="34"/>
      <c r="M240" s="34"/>
      <c r="N240" s="34"/>
      <c r="O240" s="34"/>
      <c r="P240" s="34"/>
    </row>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customSheetViews>
    <customSheetView guid="{17F2E818-2F58-F544-A1D2-F3437437E4D8}" hiddenColumns="1" state="hidden">
      <pageMargins left="0.7" right="0.7" top="0.75" bottom="0.75" header="0" footer="0"/>
      <pageSetup orientation="landscape"/>
    </customSheetView>
  </customSheetViews>
  <mergeCells count="3">
    <mergeCell ref="C2:F2"/>
    <mergeCell ref="H2:K2"/>
    <mergeCell ref="M2:P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W1001"/>
  <sheetViews>
    <sheetView topLeftCell="A2" zoomScaleNormal="100" workbookViewId="0">
      <selection activeCell="E20" sqref="E20"/>
    </sheetView>
  </sheetViews>
  <sheetFormatPr baseColWidth="10" defaultColWidth="14.5" defaultRowHeight="15" customHeight="1" x14ac:dyDescent="0.15"/>
  <cols>
    <col min="1" max="1" width="68" style="102" customWidth="1"/>
    <col min="2" max="2" width="1.83203125" style="102" customWidth="1"/>
    <col min="3" max="7" width="11" style="101" customWidth="1"/>
    <col min="8" max="8" width="1.83203125" style="102" customWidth="1"/>
    <col min="9" max="10" width="11.1640625" style="102" customWidth="1"/>
    <col min="11" max="16384" width="14.5" style="102"/>
  </cols>
  <sheetData>
    <row r="1" spans="1:19" ht="14" x14ac:dyDescent="0.15">
      <c r="A1" s="99" t="s">
        <v>0</v>
      </c>
      <c r="B1" s="100"/>
      <c r="H1" s="100"/>
      <c r="I1" s="100"/>
      <c r="J1" s="100"/>
      <c r="K1" s="100"/>
      <c r="L1" s="100"/>
      <c r="M1" s="100"/>
      <c r="N1" s="100"/>
      <c r="O1" s="100"/>
      <c r="P1" s="100"/>
      <c r="Q1" s="100"/>
      <c r="R1" s="100"/>
      <c r="S1" s="100"/>
    </row>
    <row r="2" spans="1:19" ht="14" x14ac:dyDescent="0.15">
      <c r="A2" s="100" t="s">
        <v>141</v>
      </c>
      <c r="B2" s="100"/>
      <c r="H2" s="100"/>
      <c r="I2" s="100"/>
      <c r="J2" s="100"/>
      <c r="K2" s="100"/>
      <c r="L2" s="100"/>
      <c r="M2" s="100"/>
      <c r="N2" s="100"/>
      <c r="O2" s="100"/>
      <c r="P2" s="100"/>
      <c r="Q2" s="100"/>
      <c r="R2" s="100"/>
      <c r="S2" s="100"/>
    </row>
    <row r="3" spans="1:19" ht="14" x14ac:dyDescent="0.15">
      <c r="A3" s="100" t="s">
        <v>142</v>
      </c>
      <c r="B3" s="103"/>
      <c r="C3" s="104"/>
      <c r="D3" s="104"/>
      <c r="E3" s="104"/>
      <c r="F3" s="104"/>
      <c r="G3" s="104"/>
      <c r="H3" s="103"/>
      <c r="I3" s="103"/>
      <c r="J3" s="103"/>
      <c r="K3" s="100"/>
      <c r="L3" s="100"/>
      <c r="M3" s="100"/>
      <c r="N3" s="100"/>
      <c r="O3" s="100"/>
      <c r="P3" s="100"/>
      <c r="Q3" s="100"/>
      <c r="R3" s="100"/>
      <c r="S3" s="100"/>
    </row>
    <row r="4" spans="1:19" ht="15.75" customHeight="1" x14ac:dyDescent="0.15">
      <c r="A4" s="100"/>
      <c r="B4" s="103"/>
      <c r="C4" s="104"/>
      <c r="D4" s="104"/>
      <c r="E4" s="104"/>
      <c r="F4" s="104"/>
      <c r="G4" s="104"/>
      <c r="H4" s="103"/>
      <c r="I4" s="103"/>
      <c r="J4" s="103"/>
      <c r="K4" s="100"/>
      <c r="L4" s="100"/>
      <c r="M4" s="100"/>
      <c r="N4" s="100"/>
      <c r="O4" s="100"/>
      <c r="P4" s="100"/>
      <c r="Q4" s="100"/>
      <c r="R4" s="100"/>
      <c r="S4" s="100"/>
    </row>
    <row r="5" spans="1:19" ht="15.75" customHeight="1" x14ac:dyDescent="0.15">
      <c r="A5" s="100"/>
      <c r="B5" s="103"/>
      <c r="C5" s="167" t="s">
        <v>208</v>
      </c>
      <c r="D5" s="167"/>
      <c r="E5" s="167"/>
      <c r="F5" s="167"/>
      <c r="G5" s="167"/>
      <c r="H5" s="103"/>
      <c r="I5" s="167" t="s">
        <v>215</v>
      </c>
      <c r="J5" s="167"/>
      <c r="K5" s="100"/>
      <c r="L5" s="100"/>
      <c r="M5" s="100"/>
      <c r="N5" s="100"/>
      <c r="O5" s="100"/>
      <c r="P5" s="100"/>
      <c r="Q5" s="100"/>
      <c r="R5" s="100"/>
      <c r="S5" s="100"/>
    </row>
    <row r="6" spans="1:19" ht="15.75" customHeight="1" x14ac:dyDescent="0.15">
      <c r="A6" s="100"/>
      <c r="B6" s="103"/>
      <c r="C6" s="105" t="s">
        <v>5</v>
      </c>
      <c r="D6" s="105" t="s">
        <v>6</v>
      </c>
      <c r="E6" s="105" t="s">
        <v>7</v>
      </c>
      <c r="F6" s="105" t="s">
        <v>8</v>
      </c>
      <c r="G6" s="105" t="s">
        <v>9</v>
      </c>
      <c r="H6" s="103"/>
      <c r="I6" s="105" t="s">
        <v>5</v>
      </c>
      <c r="J6" s="105" t="s">
        <v>6</v>
      </c>
      <c r="K6" s="100"/>
      <c r="L6" s="100"/>
      <c r="M6" s="100"/>
      <c r="N6" s="100"/>
      <c r="O6" s="100"/>
      <c r="P6" s="100"/>
      <c r="Q6" s="100"/>
      <c r="R6" s="100"/>
      <c r="S6" s="100"/>
    </row>
    <row r="7" spans="1:19" ht="15.75" customHeight="1" x14ac:dyDescent="0.15">
      <c r="A7" s="100"/>
      <c r="B7" s="100"/>
      <c r="C7" s="100"/>
      <c r="D7" s="100"/>
      <c r="E7" s="100"/>
      <c r="F7" s="100"/>
      <c r="G7" s="100"/>
      <c r="H7" s="100"/>
      <c r="I7" s="100"/>
      <c r="J7" s="100"/>
      <c r="K7" s="100"/>
      <c r="L7" s="100"/>
      <c r="M7" s="100"/>
      <c r="N7" s="100"/>
      <c r="O7" s="100"/>
      <c r="P7" s="100"/>
      <c r="Q7" s="100"/>
      <c r="R7" s="100"/>
      <c r="S7" s="100"/>
    </row>
    <row r="8" spans="1:19" ht="15.75" customHeight="1" x14ac:dyDescent="0.15">
      <c r="A8" s="106" t="s">
        <v>27</v>
      </c>
      <c r="B8" s="107"/>
      <c r="C8" s="108"/>
      <c r="D8" s="108"/>
      <c r="E8" s="108"/>
      <c r="F8" s="109"/>
      <c r="G8" s="108"/>
      <c r="H8" s="107"/>
      <c r="I8" s="107"/>
      <c r="J8" s="107"/>
      <c r="K8" s="100"/>
      <c r="L8" s="100"/>
      <c r="M8" s="100"/>
      <c r="N8" s="100"/>
      <c r="O8" s="100"/>
      <c r="P8" s="100"/>
      <c r="Q8" s="100"/>
      <c r="R8" s="100"/>
      <c r="S8" s="100"/>
    </row>
    <row r="9" spans="1:19" ht="15.75" customHeight="1" x14ac:dyDescent="0.15">
      <c r="A9" s="110" t="s">
        <v>27</v>
      </c>
      <c r="B9" s="111"/>
      <c r="C9" s="111">
        <v>152411</v>
      </c>
      <c r="D9" s="111">
        <v>162455</v>
      </c>
      <c r="E9" s="111">
        <v>166503</v>
      </c>
      <c r="F9" s="111">
        <v>171135</v>
      </c>
      <c r="G9" s="111">
        <v>652504</v>
      </c>
      <c r="H9" s="111"/>
      <c r="I9" s="111">
        <v>172448</v>
      </c>
      <c r="J9" s="111">
        <v>179212</v>
      </c>
      <c r="K9" s="100"/>
      <c r="L9" s="100"/>
      <c r="M9" s="100"/>
      <c r="N9" s="100"/>
      <c r="O9" s="100"/>
      <c r="P9" s="100"/>
      <c r="Q9" s="100"/>
      <c r="R9" s="100"/>
      <c r="S9" s="100"/>
    </row>
    <row r="10" spans="1:19" ht="15.75" customHeight="1" x14ac:dyDescent="0.15">
      <c r="A10" s="100"/>
      <c r="B10" s="100"/>
      <c r="C10" s="100"/>
      <c r="D10" s="100"/>
      <c r="E10" s="100"/>
      <c r="F10" s="100"/>
      <c r="G10" s="100"/>
      <c r="H10" s="100"/>
      <c r="I10" s="100"/>
      <c r="J10" s="100"/>
      <c r="K10" s="100"/>
      <c r="L10" s="100"/>
      <c r="M10" s="100"/>
      <c r="N10" s="100"/>
      <c r="O10" s="100"/>
      <c r="P10" s="100"/>
      <c r="Q10" s="100"/>
      <c r="R10" s="100"/>
      <c r="S10" s="100"/>
    </row>
    <row r="11" spans="1:19" ht="15.75" customHeight="1" x14ac:dyDescent="0.15">
      <c r="A11" s="100"/>
      <c r="B11" s="100"/>
      <c r="C11" s="100"/>
      <c r="D11" s="100"/>
      <c r="E11" s="100"/>
      <c r="F11" s="100"/>
      <c r="G11" s="100"/>
      <c r="H11" s="100"/>
      <c r="I11" s="100"/>
      <c r="J11" s="100"/>
      <c r="K11" s="100"/>
      <c r="L11" s="100"/>
      <c r="M11" s="100"/>
      <c r="N11" s="100"/>
      <c r="O11" s="100"/>
      <c r="P11" s="100"/>
      <c r="Q11" s="100"/>
      <c r="R11" s="100"/>
      <c r="S11" s="100"/>
    </row>
    <row r="12" spans="1:19" ht="15.75" customHeight="1" x14ac:dyDescent="0.15">
      <c r="A12" s="112" t="s">
        <v>143</v>
      </c>
      <c r="B12" s="108"/>
      <c r="C12" s="108"/>
      <c r="D12" s="108"/>
      <c r="E12" s="108"/>
      <c r="F12" s="109"/>
      <c r="G12" s="108"/>
      <c r="H12" s="108"/>
      <c r="I12" s="108"/>
      <c r="J12" s="108"/>
      <c r="K12" s="100"/>
      <c r="L12" s="100"/>
      <c r="M12" s="100"/>
      <c r="N12" s="100"/>
      <c r="O12" s="100"/>
      <c r="P12" s="100"/>
      <c r="Q12" s="100"/>
      <c r="R12" s="100"/>
      <c r="S12" s="100"/>
    </row>
    <row r="13" spans="1:19" ht="15.75" customHeight="1" x14ac:dyDescent="0.15">
      <c r="A13" s="113" t="s">
        <v>216</v>
      </c>
      <c r="B13" s="111"/>
      <c r="C13" s="111">
        <v>523549</v>
      </c>
      <c r="D13" s="111">
        <v>537506</v>
      </c>
      <c r="E13" s="111">
        <v>530040</v>
      </c>
      <c r="F13" s="111">
        <v>519464</v>
      </c>
      <c r="G13" s="111"/>
      <c r="H13" s="111"/>
      <c r="I13" s="111">
        <v>524289</v>
      </c>
      <c r="J13" s="111">
        <v>521624</v>
      </c>
      <c r="K13" s="100"/>
      <c r="L13" s="100"/>
      <c r="M13" s="100"/>
      <c r="N13" s="100"/>
      <c r="O13" s="100"/>
      <c r="P13" s="100"/>
      <c r="Q13" s="100"/>
      <c r="R13" s="100"/>
      <c r="S13" s="100"/>
    </row>
    <row r="14" spans="1:19" ht="15.75" customHeight="1" x14ac:dyDescent="0.15">
      <c r="A14" s="100"/>
      <c r="B14" s="114"/>
      <c r="C14" s="114"/>
      <c r="D14" s="114"/>
      <c r="E14" s="114"/>
      <c r="F14" s="114"/>
      <c r="G14" s="114"/>
      <c r="H14" s="114"/>
      <c r="I14" s="114"/>
      <c r="J14" s="114"/>
      <c r="K14" s="100"/>
      <c r="L14" s="100"/>
      <c r="M14" s="100"/>
      <c r="N14" s="100"/>
      <c r="O14" s="100"/>
      <c r="P14" s="100"/>
      <c r="Q14" s="100"/>
      <c r="R14" s="100"/>
      <c r="S14" s="100"/>
    </row>
    <row r="15" spans="1:19" ht="15.75" customHeight="1" x14ac:dyDescent="0.15">
      <c r="A15" s="100" t="s">
        <v>144</v>
      </c>
      <c r="B15" s="111"/>
      <c r="C15" s="111">
        <v>257734</v>
      </c>
      <c r="D15" s="111">
        <v>254905</v>
      </c>
      <c r="E15" s="111">
        <v>249673</v>
      </c>
      <c r="F15" s="111">
        <v>265306</v>
      </c>
      <c r="G15" s="111"/>
      <c r="H15" s="111"/>
      <c r="I15" s="111">
        <v>292191</v>
      </c>
      <c r="J15" s="111">
        <v>285508</v>
      </c>
      <c r="K15" s="100"/>
      <c r="L15" s="100"/>
      <c r="M15" s="100"/>
      <c r="N15" s="100"/>
      <c r="O15" s="100"/>
      <c r="P15" s="100"/>
      <c r="Q15" s="100"/>
      <c r="R15" s="100"/>
      <c r="S15" s="100"/>
    </row>
    <row r="16" spans="1:19" ht="15.75" customHeight="1" x14ac:dyDescent="0.15">
      <c r="A16" s="100" t="s">
        <v>145</v>
      </c>
      <c r="B16" s="111"/>
      <c r="C16" s="115">
        <v>6215</v>
      </c>
      <c r="D16" s="115">
        <v>6230</v>
      </c>
      <c r="E16" s="115">
        <v>5770</v>
      </c>
      <c r="F16" s="115">
        <v>5916</v>
      </c>
      <c r="G16" s="111"/>
      <c r="H16" s="111"/>
      <c r="I16" s="115">
        <v>4882</v>
      </c>
      <c r="J16" s="115">
        <v>3684</v>
      </c>
      <c r="K16" s="100"/>
      <c r="L16" s="100"/>
      <c r="M16" s="100"/>
      <c r="N16" s="100"/>
      <c r="O16" s="100"/>
      <c r="P16" s="100"/>
      <c r="Q16" s="100"/>
      <c r="R16" s="100"/>
      <c r="S16" s="100"/>
    </row>
    <row r="17" spans="1:19" ht="15.75" customHeight="1" x14ac:dyDescent="0.15">
      <c r="A17" s="116" t="s">
        <v>146</v>
      </c>
      <c r="B17" s="111"/>
      <c r="C17" s="111">
        <v>263949</v>
      </c>
      <c r="D17" s="111">
        <v>261135</v>
      </c>
      <c r="E17" s="111">
        <v>255443</v>
      </c>
      <c r="F17" s="111">
        <v>271222</v>
      </c>
      <c r="G17" s="111"/>
      <c r="H17" s="111"/>
      <c r="I17" s="111">
        <v>297073</v>
      </c>
      <c r="J17" s="111">
        <v>289192</v>
      </c>
      <c r="K17" s="100"/>
      <c r="L17" s="100"/>
      <c r="M17" s="100"/>
      <c r="N17" s="100"/>
      <c r="O17" s="100"/>
      <c r="P17" s="100"/>
      <c r="Q17" s="100"/>
      <c r="R17" s="100"/>
      <c r="S17" s="100"/>
    </row>
    <row r="18" spans="1:19" ht="15.75" customHeight="1" x14ac:dyDescent="0.15">
      <c r="A18" s="100"/>
      <c r="B18" s="114"/>
      <c r="C18" s="100"/>
      <c r="D18" s="100"/>
      <c r="E18" s="100"/>
      <c r="F18" s="100"/>
      <c r="G18" s="100"/>
      <c r="H18" s="114"/>
      <c r="I18" s="114"/>
      <c r="J18" s="114"/>
      <c r="K18" s="100"/>
      <c r="L18" s="100"/>
      <c r="M18" s="100"/>
      <c r="N18" s="100"/>
      <c r="O18" s="100"/>
      <c r="P18" s="100"/>
      <c r="Q18" s="100"/>
      <c r="R18" s="100"/>
      <c r="S18" s="100"/>
    </row>
    <row r="19" spans="1:19" ht="15.75" customHeight="1" x14ac:dyDescent="0.15">
      <c r="A19" s="106" t="s">
        <v>147</v>
      </c>
      <c r="B19" s="107"/>
      <c r="C19" s="107"/>
      <c r="D19" s="107"/>
      <c r="E19" s="107"/>
      <c r="F19" s="117"/>
      <c r="G19" s="107"/>
      <c r="H19" s="107"/>
      <c r="I19" s="107"/>
      <c r="J19" s="107"/>
      <c r="K19" s="100"/>
      <c r="L19" s="100"/>
      <c r="M19" s="100"/>
      <c r="N19" s="100"/>
      <c r="O19" s="100"/>
      <c r="P19" s="100"/>
      <c r="Q19" s="100"/>
      <c r="R19" s="100"/>
      <c r="S19" s="100"/>
    </row>
    <row r="20" spans="1:19" ht="15.75" customHeight="1" x14ac:dyDescent="0.15">
      <c r="A20" s="110" t="s">
        <v>210</v>
      </c>
      <c r="B20" s="111"/>
      <c r="C20" s="111">
        <v>-14593</v>
      </c>
      <c r="D20" s="111">
        <v>20232</v>
      </c>
      <c r="E20" s="111">
        <v>-8233</v>
      </c>
      <c r="F20" s="111">
        <v>-15337</v>
      </c>
      <c r="G20" s="111">
        <v>-17931</v>
      </c>
      <c r="H20" s="111"/>
      <c r="I20" s="111">
        <v>-1898</v>
      </c>
      <c r="J20" s="111">
        <v>15858</v>
      </c>
      <c r="K20" s="100"/>
      <c r="L20" s="100"/>
      <c r="M20" s="100"/>
      <c r="N20" s="100"/>
      <c r="O20" s="100"/>
      <c r="P20" s="100"/>
      <c r="Q20" s="100"/>
      <c r="R20" s="100"/>
      <c r="S20" s="100"/>
    </row>
    <row r="21" spans="1:19" ht="15.75" customHeight="1" x14ac:dyDescent="0.15">
      <c r="A21" s="118" t="s">
        <v>148</v>
      </c>
      <c r="B21" s="119"/>
      <c r="C21" s="119">
        <v>-1866</v>
      </c>
      <c r="D21" s="119">
        <v>-4100</v>
      </c>
      <c r="E21" s="119">
        <v>-1255</v>
      </c>
      <c r="F21" s="119">
        <v>-500</v>
      </c>
      <c r="G21" s="119">
        <v>-7721</v>
      </c>
      <c r="H21" s="119"/>
      <c r="I21" s="119">
        <v>-1002</v>
      </c>
      <c r="J21" s="119">
        <v>-1690</v>
      </c>
      <c r="K21" s="100"/>
      <c r="L21" s="100"/>
      <c r="M21" s="100"/>
      <c r="N21" s="100"/>
      <c r="O21" s="100"/>
      <c r="P21" s="100"/>
      <c r="Q21" s="100"/>
      <c r="R21" s="100"/>
      <c r="S21" s="100"/>
    </row>
    <row r="22" spans="1:19" ht="15.75" customHeight="1" x14ac:dyDescent="0.15">
      <c r="A22" s="118" t="s">
        <v>204</v>
      </c>
      <c r="B22" s="119"/>
      <c r="C22" s="119">
        <v>-821</v>
      </c>
      <c r="D22" s="119">
        <v>-1527</v>
      </c>
      <c r="E22" s="119">
        <v>-1977</v>
      </c>
      <c r="F22" s="119">
        <v>-1115</v>
      </c>
      <c r="G22" s="119">
        <v>-5440</v>
      </c>
      <c r="H22" s="119"/>
      <c r="I22" s="119">
        <v>-1375</v>
      </c>
      <c r="J22" s="119">
        <v>-1408</v>
      </c>
      <c r="K22" s="100"/>
      <c r="L22" s="100"/>
      <c r="M22" s="100"/>
      <c r="N22" s="100"/>
      <c r="O22" s="100"/>
      <c r="P22" s="100"/>
      <c r="Q22" s="100"/>
      <c r="R22" s="100"/>
      <c r="S22" s="100"/>
    </row>
    <row r="23" spans="1:19" ht="15.75" customHeight="1" x14ac:dyDescent="0.15">
      <c r="A23" s="118" t="s">
        <v>207</v>
      </c>
      <c r="B23" s="119"/>
      <c r="C23" s="121">
        <v>707</v>
      </c>
      <c r="D23" s="121">
        <v>0</v>
      </c>
      <c r="E23" s="121">
        <v>0</v>
      </c>
      <c r="F23" s="121">
        <v>0</v>
      </c>
      <c r="G23" s="121">
        <v>707</v>
      </c>
      <c r="H23" s="119"/>
      <c r="I23" s="121">
        <v>0</v>
      </c>
      <c r="J23" s="121">
        <v>0</v>
      </c>
      <c r="K23" s="100"/>
      <c r="L23" s="100"/>
      <c r="M23" s="100"/>
      <c r="N23" s="100"/>
      <c r="O23" s="100"/>
      <c r="P23" s="100"/>
      <c r="Q23" s="100"/>
      <c r="R23" s="100"/>
      <c r="S23" s="100"/>
    </row>
    <row r="24" spans="1:19" ht="15.75" hidden="1" customHeight="1" x14ac:dyDescent="0.15">
      <c r="A24" s="118" t="s">
        <v>149</v>
      </c>
      <c r="B24" s="119"/>
      <c r="C24" s="120">
        <v>0</v>
      </c>
      <c r="D24" s="120"/>
      <c r="E24" s="120">
        <v>0</v>
      </c>
      <c r="F24" s="120">
        <v>0</v>
      </c>
      <c r="G24" s="120">
        <v>0</v>
      </c>
      <c r="H24" s="119"/>
      <c r="I24" s="120">
        <v>0</v>
      </c>
      <c r="J24" s="120">
        <v>0</v>
      </c>
      <c r="K24" s="100"/>
      <c r="L24" s="100"/>
      <c r="M24" s="100"/>
      <c r="N24" s="100"/>
      <c r="O24" s="100"/>
      <c r="P24" s="100"/>
      <c r="Q24" s="100"/>
      <c r="R24" s="100"/>
      <c r="S24" s="100"/>
    </row>
    <row r="25" spans="1:19" ht="30" hidden="1" x14ac:dyDescent="0.15">
      <c r="A25" s="118" t="s">
        <v>71</v>
      </c>
      <c r="B25" s="119"/>
      <c r="C25" s="121">
        <v>0</v>
      </c>
      <c r="D25" s="121">
        <v>0</v>
      </c>
      <c r="E25" s="121">
        <v>0</v>
      </c>
      <c r="F25" s="121">
        <v>0</v>
      </c>
      <c r="G25" s="121">
        <v>0</v>
      </c>
      <c r="H25" s="119"/>
      <c r="I25" s="121">
        <v>0</v>
      </c>
      <c r="J25" s="121">
        <v>0</v>
      </c>
      <c r="K25" s="100"/>
      <c r="L25" s="100"/>
      <c r="M25" s="100"/>
      <c r="N25" s="100"/>
      <c r="O25" s="100"/>
      <c r="P25" s="100"/>
      <c r="Q25" s="100"/>
      <c r="R25" s="100"/>
      <c r="S25" s="100"/>
    </row>
    <row r="26" spans="1:19" ht="15.75" customHeight="1" x14ac:dyDescent="0.15">
      <c r="A26" s="122" t="s">
        <v>150</v>
      </c>
      <c r="B26" s="111"/>
      <c r="C26" s="111">
        <v>-16573</v>
      </c>
      <c r="D26" s="111">
        <v>14605</v>
      </c>
      <c r="E26" s="111">
        <v>-11465</v>
      </c>
      <c r="F26" s="111">
        <v>-16952</v>
      </c>
      <c r="G26" s="111">
        <v>-30385</v>
      </c>
      <c r="H26" s="111"/>
      <c r="I26" s="111">
        <v>-4275</v>
      </c>
      <c r="J26" s="111">
        <v>12760</v>
      </c>
      <c r="K26" s="100"/>
      <c r="L26" s="100"/>
      <c r="M26" s="100"/>
      <c r="N26" s="100"/>
      <c r="O26" s="100"/>
      <c r="P26" s="100"/>
      <c r="Q26" s="100"/>
      <c r="R26" s="100"/>
      <c r="S26" s="100"/>
    </row>
    <row r="27" spans="1:19" ht="15.75" customHeight="1" x14ac:dyDescent="0.15">
      <c r="A27" s="100"/>
      <c r="B27" s="100"/>
      <c r="H27" s="100"/>
      <c r="I27" s="100"/>
      <c r="J27" s="100"/>
      <c r="K27" s="100"/>
      <c r="L27" s="100"/>
      <c r="M27" s="100"/>
      <c r="N27" s="100"/>
      <c r="O27" s="100"/>
      <c r="P27" s="100"/>
      <c r="Q27" s="100"/>
      <c r="R27" s="100"/>
      <c r="S27" s="100"/>
    </row>
    <row r="28" spans="1:19" ht="15.75" customHeight="1" x14ac:dyDescent="0.15">
      <c r="A28" s="100"/>
      <c r="B28" s="100"/>
      <c r="H28" s="100"/>
      <c r="I28" s="100"/>
      <c r="J28" s="100"/>
      <c r="K28" s="100"/>
      <c r="L28" s="100"/>
      <c r="M28" s="100"/>
      <c r="N28" s="100"/>
      <c r="O28" s="100"/>
      <c r="P28" s="100"/>
      <c r="Q28" s="100"/>
      <c r="R28" s="100"/>
      <c r="S28" s="100"/>
    </row>
    <row r="29" spans="1:19" ht="15.75" customHeight="1" x14ac:dyDescent="0.15">
      <c r="A29" s="100"/>
      <c r="B29" s="103"/>
      <c r="C29" s="167" t="s">
        <v>208</v>
      </c>
      <c r="D29" s="167"/>
      <c r="E29" s="167"/>
      <c r="F29" s="167"/>
      <c r="G29" s="167"/>
      <c r="H29" s="103"/>
      <c r="I29" s="167" t="s">
        <v>215</v>
      </c>
      <c r="J29" s="167"/>
      <c r="K29" s="100"/>
      <c r="L29" s="100"/>
      <c r="M29" s="100"/>
      <c r="N29" s="100"/>
      <c r="O29" s="100"/>
      <c r="P29" s="100"/>
      <c r="Q29" s="100"/>
      <c r="R29" s="100"/>
      <c r="S29" s="100"/>
    </row>
    <row r="30" spans="1:19" ht="15.75" customHeight="1" x14ac:dyDescent="0.15">
      <c r="A30" s="100"/>
      <c r="B30" s="103"/>
      <c r="C30" s="105" t="s">
        <v>5</v>
      </c>
      <c r="D30" s="105" t="s">
        <v>6</v>
      </c>
      <c r="E30" s="105" t="s">
        <v>7</v>
      </c>
      <c r="F30" s="105" t="s">
        <v>8</v>
      </c>
      <c r="G30" s="105"/>
      <c r="H30" s="103"/>
      <c r="I30" s="105" t="s">
        <v>5</v>
      </c>
      <c r="J30" s="105" t="s">
        <v>6</v>
      </c>
      <c r="K30" s="100"/>
      <c r="L30" s="100"/>
      <c r="M30" s="100"/>
      <c r="N30" s="100"/>
      <c r="O30" s="100"/>
      <c r="P30" s="100"/>
      <c r="Q30" s="100"/>
      <c r="R30" s="100"/>
      <c r="S30" s="100"/>
    </row>
    <row r="31" spans="1:19" ht="15.75" customHeight="1" x14ac:dyDescent="0.15">
      <c r="A31" s="99"/>
      <c r="B31" s="100"/>
      <c r="G31" s="123"/>
      <c r="H31" s="100"/>
      <c r="I31" s="100"/>
      <c r="J31" s="100"/>
      <c r="K31" s="100"/>
      <c r="L31" s="100"/>
      <c r="M31" s="100"/>
      <c r="N31" s="100"/>
      <c r="O31" s="100"/>
      <c r="P31" s="100"/>
      <c r="Q31" s="100"/>
      <c r="R31" s="100"/>
      <c r="S31" s="100"/>
    </row>
    <row r="32" spans="1:19" ht="15.75" customHeight="1" x14ac:dyDescent="0.15">
      <c r="A32" s="124" t="s">
        <v>151</v>
      </c>
      <c r="B32" s="108"/>
      <c r="C32" s="125"/>
      <c r="D32" s="125"/>
      <c r="E32" s="125"/>
      <c r="F32" s="126"/>
      <c r="G32" s="108"/>
      <c r="H32" s="108"/>
      <c r="I32" s="108"/>
      <c r="J32" s="108"/>
      <c r="K32" s="100"/>
      <c r="L32" s="100"/>
      <c r="M32" s="100"/>
      <c r="N32" s="100"/>
      <c r="O32" s="100"/>
      <c r="P32" s="100"/>
      <c r="Q32" s="100"/>
      <c r="R32" s="100"/>
      <c r="S32" s="100"/>
    </row>
    <row r="33" spans="1:23" ht="15.75" customHeight="1" x14ac:dyDescent="0.15">
      <c r="A33" s="100"/>
      <c r="B33" s="123"/>
      <c r="C33" s="127"/>
      <c r="D33" s="127"/>
      <c r="E33" s="127"/>
      <c r="F33" s="127"/>
      <c r="G33" s="123"/>
      <c r="H33" s="123"/>
      <c r="I33" s="128"/>
      <c r="J33" s="128"/>
      <c r="K33" s="100"/>
      <c r="L33" s="100"/>
      <c r="M33" s="100"/>
      <c r="N33" s="100"/>
      <c r="O33" s="100"/>
      <c r="P33" s="100"/>
      <c r="Q33" s="100"/>
      <c r="R33" s="100"/>
      <c r="S33" s="100"/>
    </row>
    <row r="34" spans="1:23" ht="15.75" customHeight="1" x14ac:dyDescent="0.15">
      <c r="A34" s="100" t="s">
        <v>212</v>
      </c>
      <c r="B34" s="123"/>
      <c r="C34" s="119">
        <v>19864</v>
      </c>
      <c r="D34" s="119">
        <v>20782</v>
      </c>
      <c r="E34" s="119">
        <v>21346</v>
      </c>
      <c r="F34" s="119">
        <v>21646</v>
      </c>
      <c r="G34" s="119"/>
      <c r="H34" s="123"/>
      <c r="I34" s="119">
        <v>22162</v>
      </c>
      <c r="J34" s="119">
        <v>22948</v>
      </c>
      <c r="K34" s="100"/>
      <c r="L34" s="100"/>
      <c r="M34" s="100"/>
      <c r="N34" s="100"/>
      <c r="O34" s="100"/>
      <c r="P34" s="100"/>
      <c r="Q34" s="100"/>
      <c r="R34" s="100"/>
      <c r="S34" s="100"/>
    </row>
    <row r="35" spans="1:23" ht="15.75" customHeight="1" x14ac:dyDescent="0.15">
      <c r="A35" s="118" t="s">
        <v>152</v>
      </c>
      <c r="B35" s="129"/>
      <c r="C35" s="129">
        <v>0.73</v>
      </c>
      <c r="D35" s="129">
        <v>0.74</v>
      </c>
      <c r="E35" s="129">
        <v>0.74</v>
      </c>
      <c r="F35" s="129">
        <v>0.75</v>
      </c>
      <c r="G35" s="130"/>
      <c r="H35" s="129"/>
      <c r="I35" s="131">
        <v>0.74</v>
      </c>
      <c r="J35" s="131">
        <v>0.75</v>
      </c>
      <c r="K35" s="100"/>
      <c r="L35" s="100"/>
      <c r="M35" s="100"/>
      <c r="N35" s="100"/>
      <c r="O35" s="100"/>
      <c r="P35" s="100"/>
      <c r="Q35" s="100"/>
      <c r="R35" s="100"/>
      <c r="S35" s="100"/>
    </row>
    <row r="36" spans="1:23" ht="15.75" customHeight="1" x14ac:dyDescent="0.15">
      <c r="A36" s="110"/>
      <c r="B36" s="129"/>
      <c r="C36" s="132"/>
      <c r="D36" s="132"/>
      <c r="E36" s="132"/>
      <c r="F36" s="132"/>
      <c r="G36" s="133"/>
      <c r="H36" s="129"/>
      <c r="I36" s="131"/>
      <c r="J36" s="131"/>
      <c r="K36" s="100"/>
      <c r="L36" s="100"/>
      <c r="M36" s="100"/>
      <c r="N36" s="100"/>
      <c r="O36" s="100"/>
      <c r="P36" s="100"/>
      <c r="Q36" s="100"/>
      <c r="R36" s="100"/>
      <c r="S36" s="100"/>
    </row>
    <row r="37" spans="1:23" ht="15.75" customHeight="1" x14ac:dyDescent="0.15">
      <c r="A37" s="118" t="s">
        <v>205</v>
      </c>
      <c r="B37" s="119"/>
      <c r="C37" s="119">
        <v>510</v>
      </c>
      <c r="D37" s="119">
        <v>553</v>
      </c>
      <c r="E37" s="119">
        <v>580</v>
      </c>
      <c r="F37" s="119">
        <v>607</v>
      </c>
      <c r="G37" s="119"/>
      <c r="H37" s="119"/>
      <c r="I37" s="119">
        <v>607</v>
      </c>
      <c r="J37" s="119">
        <v>649</v>
      </c>
      <c r="K37" s="100"/>
      <c r="L37" s="100"/>
      <c r="M37" s="100"/>
      <c r="N37" s="100"/>
      <c r="O37" s="100"/>
      <c r="P37" s="100"/>
      <c r="Q37" s="100"/>
      <c r="R37" s="100"/>
      <c r="S37" s="100"/>
    </row>
    <row r="38" spans="1:23" ht="15.75" customHeight="1" x14ac:dyDescent="0.15">
      <c r="A38" s="100"/>
      <c r="B38" s="100"/>
      <c r="G38" s="133"/>
      <c r="H38" s="100"/>
      <c r="I38" s="101"/>
      <c r="J38" s="101"/>
      <c r="K38" s="100"/>
      <c r="L38" s="100"/>
      <c r="M38" s="100"/>
      <c r="N38" s="100"/>
      <c r="O38" s="100"/>
      <c r="P38" s="100"/>
      <c r="Q38" s="100"/>
      <c r="R38" s="100"/>
      <c r="S38" s="100"/>
    </row>
    <row r="39" spans="1:23" ht="15.75" customHeight="1" x14ac:dyDescent="0.15">
      <c r="A39" s="124" t="s">
        <v>153</v>
      </c>
      <c r="B39" s="108"/>
      <c r="C39" s="125"/>
      <c r="D39" s="125"/>
      <c r="E39" s="125"/>
      <c r="F39" s="126"/>
      <c r="G39" s="108"/>
      <c r="H39" s="108"/>
      <c r="I39" s="108"/>
      <c r="J39" s="108"/>
      <c r="K39" s="100"/>
      <c r="L39" s="100"/>
      <c r="M39" s="100"/>
      <c r="N39" s="100"/>
      <c r="O39" s="100"/>
      <c r="P39" s="100"/>
      <c r="Q39" s="100"/>
      <c r="R39" s="100"/>
      <c r="S39" s="100"/>
    </row>
    <row r="40" spans="1:23" ht="15.75" customHeight="1" x14ac:dyDescent="0.15">
      <c r="B40" s="100"/>
      <c r="G40" s="100"/>
      <c r="H40" s="100"/>
      <c r="I40" s="100"/>
      <c r="J40" s="100"/>
      <c r="K40" s="100"/>
      <c r="L40" s="100"/>
      <c r="M40" s="100"/>
      <c r="N40" s="100"/>
      <c r="O40" s="100"/>
      <c r="P40" s="100"/>
      <c r="Q40" s="100"/>
      <c r="R40" s="100"/>
      <c r="S40" s="100"/>
    </row>
    <row r="41" spans="1:23" ht="15.75" customHeight="1" x14ac:dyDescent="0.15">
      <c r="A41" s="129" t="s">
        <v>154</v>
      </c>
      <c r="B41" s="129"/>
      <c r="C41" s="129">
        <v>1.1000000000000001</v>
      </c>
      <c r="D41" s="129">
        <v>1.05</v>
      </c>
      <c r="E41" s="129">
        <v>1</v>
      </c>
      <c r="F41" s="129">
        <v>1</v>
      </c>
      <c r="G41" s="129"/>
      <c r="H41" s="129"/>
      <c r="I41" s="129">
        <v>1</v>
      </c>
      <c r="J41" s="129">
        <v>0.98</v>
      </c>
      <c r="K41" s="129"/>
      <c r="L41" s="129"/>
      <c r="M41" s="129"/>
      <c r="N41" s="129"/>
      <c r="O41" s="129"/>
      <c r="P41" s="129"/>
      <c r="Q41" s="129"/>
      <c r="R41" s="129"/>
      <c r="S41" s="129"/>
      <c r="T41" s="131"/>
      <c r="U41" s="131"/>
      <c r="V41" s="131"/>
      <c r="W41" s="131"/>
    </row>
    <row r="42" spans="1:23" ht="15.75" customHeight="1" x14ac:dyDescent="0.15">
      <c r="A42" s="100" t="s">
        <v>212</v>
      </c>
      <c r="B42" s="129"/>
      <c r="C42" s="129">
        <v>1.1499999999999999</v>
      </c>
      <c r="D42" s="129">
        <v>1.1000000000000001</v>
      </c>
      <c r="E42" s="129">
        <v>1.05</v>
      </c>
      <c r="F42" s="129">
        <v>1.05</v>
      </c>
      <c r="G42" s="129"/>
      <c r="H42" s="129"/>
      <c r="I42" s="129">
        <v>1.02</v>
      </c>
      <c r="J42" s="129">
        <v>0.99</v>
      </c>
      <c r="K42" s="129"/>
      <c r="L42" s="129"/>
      <c r="M42" s="129"/>
      <c r="N42" s="129"/>
      <c r="O42" s="129"/>
      <c r="P42" s="129"/>
      <c r="Q42" s="129"/>
      <c r="R42" s="129"/>
      <c r="S42" s="129"/>
      <c r="T42" s="131"/>
      <c r="U42" s="131"/>
      <c r="V42" s="131"/>
      <c r="W42" s="131"/>
    </row>
    <row r="43" spans="1:23" ht="15.75" customHeight="1" x14ac:dyDescent="0.15">
      <c r="A43" s="129" t="s">
        <v>205</v>
      </c>
      <c r="B43" s="129"/>
      <c r="C43" s="129">
        <v>1.3</v>
      </c>
      <c r="D43" s="129">
        <v>1.25</v>
      </c>
      <c r="E43" s="129">
        <v>1.2</v>
      </c>
      <c r="F43" s="129">
        <v>1.1499999999999999</v>
      </c>
      <c r="G43" s="129"/>
      <c r="H43" s="129"/>
      <c r="I43" s="129">
        <v>1.08</v>
      </c>
      <c r="J43" s="129">
        <v>1.03</v>
      </c>
      <c r="K43" s="129"/>
      <c r="L43" s="129"/>
      <c r="M43" s="129"/>
      <c r="N43" s="129"/>
      <c r="O43" s="129"/>
      <c r="P43" s="129"/>
      <c r="Q43" s="129"/>
      <c r="R43" s="129"/>
      <c r="S43" s="129"/>
      <c r="T43" s="131"/>
      <c r="U43" s="131"/>
      <c r="V43" s="131"/>
      <c r="W43" s="131"/>
    </row>
    <row r="44" spans="1:23" ht="15.75" customHeight="1" x14ac:dyDescent="0.15">
      <c r="A44" s="100"/>
      <c r="B44" s="100"/>
      <c r="H44" s="100"/>
      <c r="I44" s="100"/>
      <c r="J44" s="100"/>
      <c r="K44" s="100"/>
      <c r="L44" s="100"/>
      <c r="M44" s="100"/>
      <c r="N44" s="100"/>
      <c r="O44" s="100"/>
      <c r="P44" s="100"/>
      <c r="Q44" s="100"/>
      <c r="R44" s="100"/>
      <c r="S44" s="100"/>
    </row>
    <row r="45" spans="1:23" ht="15.75" customHeight="1" x14ac:dyDescent="0.15">
      <c r="A45" s="100" t="s">
        <v>155</v>
      </c>
      <c r="B45" s="100"/>
      <c r="H45" s="100"/>
      <c r="I45" s="100"/>
      <c r="J45" s="100"/>
      <c r="K45" s="100"/>
      <c r="L45" s="100"/>
      <c r="M45" s="100"/>
      <c r="N45" s="100"/>
      <c r="O45" s="100"/>
      <c r="P45" s="100"/>
      <c r="Q45" s="100"/>
      <c r="R45" s="100"/>
      <c r="S45" s="100"/>
    </row>
    <row r="46" spans="1:23" ht="15.75" customHeight="1" x14ac:dyDescent="0.15">
      <c r="B46" s="100"/>
      <c r="H46" s="100"/>
      <c r="I46" s="100"/>
      <c r="J46" s="100"/>
      <c r="K46" s="100"/>
      <c r="L46" s="100"/>
      <c r="M46" s="100"/>
      <c r="N46" s="100"/>
      <c r="O46" s="100"/>
      <c r="P46" s="100"/>
      <c r="Q46" s="100"/>
      <c r="R46" s="100"/>
      <c r="S46" s="100"/>
    </row>
    <row r="47" spans="1:23" ht="15.75" customHeight="1" x14ac:dyDescent="0.15">
      <c r="A47" s="118" t="s">
        <v>156</v>
      </c>
      <c r="B47" s="100"/>
      <c r="H47" s="100"/>
      <c r="I47" s="100"/>
      <c r="J47" s="100"/>
      <c r="K47" s="100"/>
      <c r="L47" s="100"/>
      <c r="M47" s="100"/>
      <c r="N47" s="100"/>
      <c r="O47" s="100"/>
      <c r="P47" s="100"/>
      <c r="Q47" s="100"/>
      <c r="R47" s="100"/>
      <c r="S47" s="100"/>
    </row>
    <row r="48" spans="1:23" ht="83" customHeight="1" x14ac:dyDescent="0.15">
      <c r="A48" s="172" t="s">
        <v>157</v>
      </c>
      <c r="B48" s="172"/>
      <c r="C48" s="172"/>
      <c r="D48" s="172"/>
      <c r="E48" s="172"/>
      <c r="F48" s="172"/>
      <c r="G48" s="172"/>
      <c r="H48" s="134"/>
      <c r="I48" s="134"/>
      <c r="J48" s="134"/>
      <c r="K48" s="100"/>
      <c r="L48" s="100"/>
      <c r="M48" s="100"/>
      <c r="N48" s="100"/>
      <c r="O48" s="100"/>
      <c r="P48" s="100"/>
      <c r="Q48" s="100"/>
      <c r="R48" s="100"/>
      <c r="S48" s="100"/>
    </row>
    <row r="49" spans="1:19" ht="15.75" customHeight="1" x14ac:dyDescent="0.15">
      <c r="A49" s="172"/>
      <c r="B49" s="172"/>
      <c r="C49" s="172"/>
      <c r="D49" s="172"/>
      <c r="E49" s="172"/>
      <c r="F49" s="172"/>
      <c r="G49" s="172"/>
      <c r="H49" s="100"/>
      <c r="I49" s="100"/>
      <c r="J49" s="100"/>
      <c r="K49" s="100"/>
      <c r="L49" s="100"/>
      <c r="M49" s="100"/>
      <c r="N49" s="100"/>
      <c r="O49" s="100"/>
      <c r="P49" s="100"/>
      <c r="Q49" s="100"/>
      <c r="R49" s="100"/>
      <c r="S49" s="100"/>
    </row>
    <row r="50" spans="1:19" ht="15.75" customHeight="1" x14ac:dyDescent="0.15">
      <c r="A50" s="110"/>
      <c r="B50" s="110"/>
      <c r="C50" s="110"/>
      <c r="D50" s="110"/>
      <c r="E50" s="110"/>
      <c r="F50" s="110"/>
      <c r="G50" s="110"/>
      <c r="H50" s="100"/>
      <c r="I50" s="100"/>
      <c r="J50" s="100"/>
      <c r="K50" s="100"/>
      <c r="L50" s="100"/>
      <c r="M50" s="100"/>
      <c r="N50" s="100"/>
      <c r="O50" s="100"/>
      <c r="P50" s="100"/>
      <c r="Q50" s="100"/>
      <c r="R50" s="100"/>
      <c r="S50" s="100"/>
    </row>
    <row r="51" spans="1:19" ht="15.75" customHeight="1" x14ac:dyDescent="0.15">
      <c r="A51" s="100"/>
      <c r="B51" s="100"/>
      <c r="H51" s="100"/>
      <c r="I51" s="100"/>
      <c r="J51" s="100"/>
      <c r="K51" s="100"/>
      <c r="L51" s="100"/>
      <c r="M51" s="100"/>
      <c r="N51" s="100"/>
      <c r="O51" s="100"/>
      <c r="P51" s="100"/>
      <c r="Q51" s="100"/>
      <c r="R51" s="100"/>
      <c r="S51" s="100"/>
    </row>
    <row r="52" spans="1:19" ht="15.75" customHeight="1" x14ac:dyDescent="0.15">
      <c r="A52" s="100"/>
      <c r="B52" s="100"/>
      <c r="H52" s="100"/>
      <c r="I52" s="100"/>
      <c r="J52" s="100"/>
      <c r="K52" s="100"/>
      <c r="L52" s="100"/>
      <c r="M52" s="100"/>
      <c r="N52" s="100"/>
      <c r="O52" s="100"/>
      <c r="P52" s="100"/>
      <c r="Q52" s="100"/>
      <c r="R52" s="100"/>
      <c r="S52" s="100"/>
    </row>
    <row r="53" spans="1:19" ht="15.75" customHeight="1" x14ac:dyDescent="0.15">
      <c r="A53" s="100"/>
      <c r="B53" s="100"/>
      <c r="H53" s="100"/>
      <c r="I53" s="100"/>
      <c r="J53" s="100"/>
      <c r="K53" s="100"/>
      <c r="L53" s="100"/>
      <c r="M53" s="100"/>
      <c r="N53" s="100"/>
      <c r="O53" s="100"/>
      <c r="P53" s="100"/>
      <c r="Q53" s="100"/>
      <c r="R53" s="100"/>
      <c r="S53" s="100"/>
    </row>
    <row r="54" spans="1:19" ht="15.75" customHeight="1" x14ac:dyDescent="0.15">
      <c r="A54" s="100"/>
      <c r="B54" s="100"/>
      <c r="H54" s="100"/>
      <c r="I54" s="100"/>
      <c r="J54" s="100"/>
      <c r="K54" s="100"/>
      <c r="L54" s="100"/>
      <c r="M54" s="100"/>
      <c r="N54" s="100"/>
      <c r="O54" s="100"/>
      <c r="P54" s="100"/>
      <c r="Q54" s="100"/>
      <c r="R54" s="100"/>
      <c r="S54" s="100"/>
    </row>
    <row r="55" spans="1:19" ht="15.75" customHeight="1" x14ac:dyDescent="0.15">
      <c r="A55" s="100"/>
      <c r="B55" s="100"/>
      <c r="H55" s="100"/>
      <c r="I55" s="100"/>
      <c r="J55" s="100"/>
      <c r="K55" s="100"/>
      <c r="L55" s="100"/>
      <c r="M55" s="100"/>
      <c r="N55" s="100"/>
      <c r="O55" s="100"/>
      <c r="P55" s="100"/>
      <c r="Q55" s="100"/>
      <c r="R55" s="100"/>
      <c r="S55" s="100"/>
    </row>
    <row r="56" spans="1:19" ht="15.75" customHeight="1" x14ac:dyDescent="0.15">
      <c r="A56" s="100"/>
      <c r="B56" s="100"/>
      <c r="H56" s="100"/>
      <c r="I56" s="100"/>
      <c r="J56" s="100"/>
      <c r="K56" s="100"/>
      <c r="L56" s="100"/>
      <c r="M56" s="100"/>
      <c r="N56" s="100"/>
      <c r="O56" s="100"/>
      <c r="P56" s="100"/>
      <c r="Q56" s="100"/>
      <c r="R56" s="100"/>
      <c r="S56" s="100"/>
    </row>
    <row r="57" spans="1:19" ht="15.75" customHeight="1" x14ac:dyDescent="0.15">
      <c r="A57" s="100"/>
      <c r="B57" s="100"/>
      <c r="H57" s="100"/>
      <c r="I57" s="100"/>
      <c r="J57" s="100"/>
      <c r="K57" s="100"/>
      <c r="L57" s="100"/>
      <c r="M57" s="100"/>
      <c r="N57" s="100"/>
      <c r="O57" s="100"/>
      <c r="P57" s="100"/>
      <c r="Q57" s="100"/>
      <c r="R57" s="100"/>
      <c r="S57" s="100"/>
    </row>
    <row r="58" spans="1:19" ht="15.75" customHeight="1" x14ac:dyDescent="0.15">
      <c r="A58" s="100"/>
      <c r="B58" s="100"/>
      <c r="H58" s="100"/>
      <c r="I58" s="100"/>
      <c r="J58" s="100"/>
      <c r="K58" s="100"/>
      <c r="L58" s="100"/>
      <c r="M58" s="100"/>
      <c r="N58" s="100"/>
      <c r="O58" s="100"/>
      <c r="P58" s="100"/>
      <c r="Q58" s="100"/>
      <c r="R58" s="100"/>
      <c r="S58" s="100"/>
    </row>
    <row r="59" spans="1:19" ht="15.75" customHeight="1" x14ac:dyDescent="0.15">
      <c r="A59" s="100"/>
      <c r="B59" s="100"/>
      <c r="H59" s="100"/>
      <c r="I59" s="100"/>
      <c r="J59" s="100"/>
      <c r="K59" s="100"/>
      <c r="L59" s="100"/>
      <c r="M59" s="100"/>
      <c r="N59" s="100"/>
      <c r="O59" s="100"/>
      <c r="P59" s="100"/>
      <c r="Q59" s="100"/>
      <c r="R59" s="100"/>
      <c r="S59" s="100"/>
    </row>
    <row r="60" spans="1:19" ht="15.75" customHeight="1" x14ac:dyDescent="0.15">
      <c r="A60" s="100"/>
      <c r="B60" s="100"/>
      <c r="H60" s="100"/>
      <c r="I60" s="100"/>
      <c r="J60" s="100"/>
      <c r="K60" s="100"/>
      <c r="L60" s="100"/>
      <c r="M60" s="100"/>
      <c r="N60" s="100"/>
      <c r="O60" s="100"/>
      <c r="P60" s="100"/>
      <c r="Q60" s="100"/>
      <c r="R60" s="100"/>
      <c r="S60" s="100"/>
    </row>
    <row r="61" spans="1:19" ht="15.75" customHeight="1" x14ac:dyDescent="0.15">
      <c r="A61" s="100"/>
      <c r="B61" s="100"/>
      <c r="H61" s="100"/>
      <c r="I61" s="100"/>
      <c r="J61" s="100"/>
      <c r="K61" s="100"/>
      <c r="L61" s="100"/>
      <c r="M61" s="100"/>
      <c r="N61" s="100"/>
      <c r="O61" s="100"/>
      <c r="P61" s="100"/>
      <c r="Q61" s="100"/>
      <c r="R61" s="100"/>
      <c r="S61" s="100"/>
    </row>
    <row r="62" spans="1:19" ht="15.75" customHeight="1" x14ac:dyDescent="0.15">
      <c r="A62" s="100"/>
      <c r="B62" s="100"/>
      <c r="H62" s="100"/>
      <c r="I62" s="100"/>
      <c r="J62" s="100"/>
      <c r="K62" s="100"/>
      <c r="L62" s="100"/>
      <c r="M62" s="100"/>
      <c r="N62" s="100"/>
      <c r="O62" s="100"/>
      <c r="P62" s="100"/>
      <c r="Q62" s="100"/>
      <c r="R62" s="100"/>
      <c r="S62" s="100"/>
    </row>
    <row r="63" spans="1:19" ht="15.75" customHeight="1" x14ac:dyDescent="0.15">
      <c r="A63" s="100"/>
      <c r="B63" s="100"/>
      <c r="H63" s="100"/>
      <c r="I63" s="100"/>
      <c r="J63" s="100"/>
      <c r="K63" s="100"/>
      <c r="L63" s="100"/>
      <c r="M63" s="100"/>
      <c r="N63" s="100"/>
      <c r="O63" s="100"/>
      <c r="P63" s="100"/>
      <c r="Q63" s="100"/>
      <c r="R63" s="100"/>
      <c r="S63" s="100"/>
    </row>
    <row r="64" spans="1:19" ht="15.75" customHeight="1" x14ac:dyDescent="0.15">
      <c r="A64" s="100"/>
      <c r="B64" s="100"/>
      <c r="H64" s="100"/>
      <c r="I64" s="100"/>
      <c r="J64" s="100"/>
      <c r="K64" s="100"/>
      <c r="L64" s="100"/>
      <c r="M64" s="100"/>
      <c r="N64" s="100"/>
      <c r="O64" s="100"/>
      <c r="P64" s="100"/>
      <c r="Q64" s="100"/>
      <c r="R64" s="100"/>
      <c r="S64" s="100"/>
    </row>
    <row r="65" spans="1:19" ht="15.75" customHeight="1" x14ac:dyDescent="0.15">
      <c r="A65" s="100"/>
      <c r="B65" s="100"/>
      <c r="H65" s="100"/>
      <c r="I65" s="100"/>
      <c r="J65" s="100"/>
      <c r="K65" s="100"/>
      <c r="L65" s="100"/>
      <c r="M65" s="100"/>
      <c r="N65" s="100"/>
      <c r="O65" s="100"/>
      <c r="P65" s="100"/>
      <c r="Q65" s="100"/>
      <c r="R65" s="100"/>
      <c r="S65" s="100"/>
    </row>
    <row r="66" spans="1:19" ht="15.75" customHeight="1" x14ac:dyDescent="0.15">
      <c r="A66" s="100"/>
      <c r="B66" s="100"/>
      <c r="H66" s="100"/>
      <c r="I66" s="100"/>
      <c r="J66" s="100"/>
      <c r="K66" s="100"/>
      <c r="L66" s="100"/>
      <c r="M66" s="100"/>
      <c r="N66" s="100"/>
      <c r="O66" s="100"/>
      <c r="P66" s="100"/>
      <c r="Q66" s="100"/>
      <c r="R66" s="100"/>
      <c r="S66" s="100"/>
    </row>
    <row r="67" spans="1:19" ht="15.75" customHeight="1" x14ac:dyDescent="0.15">
      <c r="A67" s="100"/>
      <c r="B67" s="100"/>
      <c r="H67" s="100"/>
      <c r="I67" s="100"/>
      <c r="J67" s="100"/>
      <c r="K67" s="100"/>
      <c r="L67" s="100"/>
      <c r="M67" s="100"/>
      <c r="N67" s="100"/>
      <c r="O67" s="100"/>
      <c r="P67" s="100"/>
      <c r="Q67" s="100"/>
      <c r="R67" s="100"/>
      <c r="S67" s="100"/>
    </row>
    <row r="68" spans="1:19" ht="15.75" customHeight="1" x14ac:dyDescent="0.15">
      <c r="A68" s="100"/>
      <c r="B68" s="100"/>
      <c r="H68" s="100"/>
      <c r="I68" s="100"/>
      <c r="J68" s="100"/>
      <c r="K68" s="100"/>
      <c r="L68" s="100"/>
      <c r="M68" s="100"/>
      <c r="N68" s="100"/>
      <c r="O68" s="100"/>
      <c r="P68" s="100"/>
      <c r="Q68" s="100"/>
      <c r="R68" s="100"/>
      <c r="S68" s="100"/>
    </row>
    <row r="69" spans="1:19" ht="15.75" customHeight="1" x14ac:dyDescent="0.15">
      <c r="A69" s="100"/>
      <c r="B69" s="100"/>
      <c r="H69" s="100"/>
      <c r="I69" s="100"/>
      <c r="J69" s="100"/>
      <c r="K69" s="100"/>
      <c r="L69" s="100"/>
      <c r="M69" s="100"/>
      <c r="N69" s="100"/>
      <c r="O69" s="100"/>
      <c r="P69" s="100"/>
      <c r="Q69" s="100"/>
      <c r="R69" s="100"/>
      <c r="S69" s="100"/>
    </row>
    <row r="70" spans="1:19" ht="15.75" customHeight="1" x14ac:dyDescent="0.15">
      <c r="A70" s="100"/>
      <c r="B70" s="100"/>
      <c r="H70" s="100"/>
      <c r="I70" s="100"/>
      <c r="J70" s="100"/>
      <c r="K70" s="100"/>
      <c r="L70" s="100"/>
      <c r="M70" s="100"/>
      <c r="N70" s="100"/>
      <c r="O70" s="100"/>
      <c r="P70" s="100"/>
      <c r="Q70" s="100"/>
      <c r="R70" s="100"/>
      <c r="S70" s="100"/>
    </row>
    <row r="71" spans="1:19" ht="15.75" customHeight="1" x14ac:dyDescent="0.15">
      <c r="A71" s="100"/>
      <c r="B71" s="100"/>
      <c r="H71" s="100"/>
      <c r="I71" s="100"/>
      <c r="J71" s="100"/>
      <c r="K71" s="100"/>
      <c r="L71" s="100"/>
      <c r="M71" s="100"/>
      <c r="N71" s="100"/>
      <c r="O71" s="100"/>
      <c r="P71" s="100"/>
      <c r="Q71" s="100"/>
      <c r="R71" s="100"/>
      <c r="S71" s="100"/>
    </row>
    <row r="72" spans="1:19" ht="15.75" customHeight="1" x14ac:dyDescent="0.15">
      <c r="A72" s="100"/>
      <c r="B72" s="100"/>
      <c r="H72" s="100"/>
      <c r="I72" s="100"/>
      <c r="J72" s="100"/>
      <c r="K72" s="100"/>
      <c r="L72" s="100"/>
      <c r="M72" s="100"/>
      <c r="N72" s="100"/>
      <c r="O72" s="100"/>
      <c r="P72" s="100"/>
      <c r="Q72" s="100"/>
      <c r="R72" s="100"/>
      <c r="S72" s="100"/>
    </row>
    <row r="73" spans="1:19" ht="15.75" customHeight="1" x14ac:dyDescent="0.15">
      <c r="A73" s="100"/>
      <c r="B73" s="100"/>
      <c r="H73" s="100"/>
      <c r="I73" s="100"/>
      <c r="J73" s="100"/>
      <c r="K73" s="100"/>
      <c r="L73" s="100"/>
      <c r="M73" s="100"/>
      <c r="N73" s="100"/>
      <c r="O73" s="100"/>
      <c r="P73" s="100"/>
      <c r="Q73" s="100"/>
      <c r="R73" s="100"/>
      <c r="S73" s="100"/>
    </row>
    <row r="74" spans="1:19" ht="15.75" customHeight="1" x14ac:dyDescent="0.15">
      <c r="A74" s="100"/>
      <c r="B74" s="100"/>
      <c r="H74" s="100"/>
      <c r="I74" s="100"/>
      <c r="J74" s="100"/>
      <c r="K74" s="100"/>
      <c r="L74" s="100"/>
      <c r="M74" s="100"/>
      <c r="N74" s="100"/>
      <c r="O74" s="100"/>
      <c r="P74" s="100"/>
      <c r="Q74" s="100"/>
      <c r="R74" s="100"/>
      <c r="S74" s="100"/>
    </row>
    <row r="75" spans="1:19" ht="15.75" customHeight="1" x14ac:dyDescent="0.15">
      <c r="A75" s="100"/>
      <c r="B75" s="100"/>
      <c r="H75" s="100"/>
      <c r="I75" s="100"/>
      <c r="J75" s="100"/>
      <c r="K75" s="100"/>
      <c r="L75" s="100"/>
      <c r="M75" s="100"/>
      <c r="N75" s="100"/>
      <c r="O75" s="100"/>
      <c r="P75" s="100"/>
      <c r="Q75" s="100"/>
      <c r="R75" s="100"/>
      <c r="S75" s="100"/>
    </row>
    <row r="76" spans="1:19" ht="15.75" customHeight="1" x14ac:dyDescent="0.15">
      <c r="A76" s="100"/>
      <c r="B76" s="100"/>
      <c r="H76" s="100"/>
      <c r="I76" s="100"/>
      <c r="J76" s="100"/>
      <c r="K76" s="100"/>
      <c r="L76" s="100"/>
      <c r="M76" s="100"/>
      <c r="N76" s="100"/>
      <c r="O76" s="100"/>
      <c r="P76" s="100"/>
      <c r="Q76" s="100"/>
      <c r="R76" s="100"/>
      <c r="S76" s="100"/>
    </row>
    <row r="77" spans="1:19" ht="15.75" customHeight="1" x14ac:dyDescent="0.15">
      <c r="A77" s="100"/>
      <c r="B77" s="100"/>
      <c r="H77" s="100"/>
      <c r="I77" s="100"/>
      <c r="J77" s="100"/>
      <c r="K77" s="100"/>
      <c r="L77" s="100"/>
      <c r="M77" s="100"/>
      <c r="N77" s="100"/>
      <c r="O77" s="100"/>
      <c r="P77" s="100"/>
      <c r="Q77" s="100"/>
      <c r="R77" s="100"/>
      <c r="S77" s="100"/>
    </row>
    <row r="78" spans="1:19" ht="15.75" customHeight="1" x14ac:dyDescent="0.15">
      <c r="A78" s="100"/>
      <c r="B78" s="100"/>
      <c r="H78" s="100"/>
      <c r="I78" s="100"/>
      <c r="J78" s="100"/>
      <c r="K78" s="100"/>
      <c r="L78" s="100"/>
      <c r="M78" s="100"/>
      <c r="N78" s="100"/>
      <c r="O78" s="100"/>
      <c r="P78" s="100"/>
      <c r="Q78" s="100"/>
      <c r="R78" s="100"/>
      <c r="S78" s="100"/>
    </row>
    <row r="79" spans="1:19" ht="15.75" customHeight="1" x14ac:dyDescent="0.15">
      <c r="A79" s="100"/>
      <c r="B79" s="100"/>
      <c r="H79" s="100"/>
      <c r="I79" s="100"/>
      <c r="J79" s="100"/>
      <c r="K79" s="100"/>
      <c r="L79" s="100"/>
      <c r="M79" s="100"/>
      <c r="N79" s="100"/>
      <c r="O79" s="100"/>
      <c r="P79" s="100"/>
      <c r="Q79" s="100"/>
      <c r="R79" s="100"/>
      <c r="S79" s="100"/>
    </row>
    <row r="80" spans="1:19" ht="15.75" customHeight="1" x14ac:dyDescent="0.15">
      <c r="A80" s="100"/>
      <c r="B80" s="100"/>
      <c r="H80" s="100"/>
      <c r="I80" s="100"/>
      <c r="J80" s="100"/>
      <c r="K80" s="100"/>
      <c r="L80" s="100"/>
      <c r="M80" s="100"/>
      <c r="N80" s="100"/>
      <c r="O80" s="100"/>
      <c r="P80" s="100"/>
      <c r="Q80" s="100"/>
      <c r="R80" s="100"/>
      <c r="S80" s="100"/>
    </row>
    <row r="81" spans="1:19" ht="15.75" customHeight="1" x14ac:dyDescent="0.15">
      <c r="A81" s="100"/>
      <c r="B81" s="100"/>
      <c r="H81" s="100"/>
      <c r="I81" s="100"/>
      <c r="J81" s="100"/>
      <c r="K81" s="100"/>
      <c r="L81" s="100"/>
      <c r="M81" s="100"/>
      <c r="N81" s="100"/>
      <c r="O81" s="100"/>
      <c r="P81" s="100"/>
      <c r="Q81" s="100"/>
      <c r="R81" s="100"/>
      <c r="S81" s="100"/>
    </row>
    <row r="82" spans="1:19" ht="15.75" customHeight="1" x14ac:dyDescent="0.15">
      <c r="A82" s="100"/>
      <c r="B82" s="100"/>
      <c r="H82" s="100"/>
      <c r="I82" s="100"/>
      <c r="J82" s="100"/>
      <c r="K82" s="100"/>
      <c r="L82" s="100"/>
      <c r="M82" s="100"/>
      <c r="N82" s="100"/>
      <c r="O82" s="100"/>
      <c r="P82" s="100"/>
      <c r="Q82" s="100"/>
      <c r="R82" s="100"/>
      <c r="S82" s="100"/>
    </row>
    <row r="83" spans="1:19" ht="15.75" customHeight="1" x14ac:dyDescent="0.15">
      <c r="A83" s="100"/>
      <c r="B83" s="100"/>
      <c r="H83" s="100"/>
      <c r="I83" s="100"/>
      <c r="J83" s="100"/>
      <c r="K83" s="100"/>
      <c r="L83" s="100"/>
      <c r="M83" s="100"/>
      <c r="N83" s="100"/>
      <c r="O83" s="100"/>
      <c r="P83" s="100"/>
      <c r="Q83" s="100"/>
      <c r="R83" s="100"/>
      <c r="S83" s="100"/>
    </row>
    <row r="84" spans="1:19" ht="15.75" customHeight="1" x14ac:dyDescent="0.15">
      <c r="A84" s="100"/>
      <c r="B84" s="100"/>
      <c r="H84" s="100"/>
      <c r="I84" s="100"/>
      <c r="J84" s="100"/>
      <c r="K84" s="100"/>
      <c r="L84" s="100"/>
      <c r="M84" s="100"/>
      <c r="N84" s="100"/>
      <c r="O84" s="100"/>
      <c r="P84" s="100"/>
      <c r="Q84" s="100"/>
      <c r="R84" s="100"/>
      <c r="S84" s="100"/>
    </row>
    <row r="85" spans="1:19" ht="15.75" customHeight="1" x14ac:dyDescent="0.15">
      <c r="A85" s="100"/>
      <c r="B85" s="100"/>
      <c r="H85" s="100"/>
      <c r="I85" s="100"/>
      <c r="J85" s="100"/>
      <c r="K85" s="100"/>
      <c r="L85" s="100"/>
      <c r="M85" s="100"/>
      <c r="N85" s="100"/>
      <c r="O85" s="100"/>
      <c r="P85" s="100"/>
      <c r="Q85" s="100"/>
      <c r="R85" s="100"/>
      <c r="S85" s="100"/>
    </row>
    <row r="86" spans="1:19" ht="15.75" customHeight="1" x14ac:dyDescent="0.15">
      <c r="A86" s="100"/>
      <c r="B86" s="100"/>
      <c r="H86" s="100"/>
      <c r="I86" s="100"/>
      <c r="J86" s="100"/>
      <c r="K86" s="100"/>
      <c r="L86" s="100"/>
      <c r="M86" s="100"/>
      <c r="N86" s="100"/>
      <c r="O86" s="100"/>
      <c r="P86" s="100"/>
      <c r="Q86" s="100"/>
      <c r="R86" s="100"/>
      <c r="S86" s="100"/>
    </row>
    <row r="87" spans="1:19" ht="15.75" customHeight="1" x14ac:dyDescent="0.15">
      <c r="A87" s="100"/>
      <c r="B87" s="100"/>
      <c r="H87" s="100"/>
      <c r="I87" s="100"/>
      <c r="J87" s="100"/>
      <c r="K87" s="100"/>
      <c r="L87" s="100"/>
      <c r="M87" s="100"/>
      <c r="N87" s="100"/>
      <c r="O87" s="100"/>
      <c r="P87" s="100"/>
      <c r="Q87" s="100"/>
      <c r="R87" s="100"/>
      <c r="S87" s="100"/>
    </row>
    <row r="88" spans="1:19" ht="15.75" customHeight="1" x14ac:dyDescent="0.15">
      <c r="A88" s="100"/>
      <c r="B88" s="100"/>
      <c r="H88" s="100"/>
      <c r="I88" s="100"/>
      <c r="J88" s="100"/>
      <c r="K88" s="100"/>
      <c r="L88" s="100"/>
      <c r="M88" s="100"/>
      <c r="N88" s="100"/>
      <c r="O88" s="100"/>
      <c r="P88" s="100"/>
      <c r="Q88" s="100"/>
      <c r="R88" s="100"/>
      <c r="S88" s="100"/>
    </row>
    <row r="89" spans="1:19" ht="15.75" customHeight="1" x14ac:dyDescent="0.15">
      <c r="A89" s="100"/>
      <c r="B89" s="100"/>
      <c r="H89" s="100"/>
      <c r="I89" s="100"/>
      <c r="J89" s="100"/>
      <c r="K89" s="100"/>
      <c r="L89" s="100"/>
      <c r="M89" s="100"/>
      <c r="N89" s="100"/>
      <c r="O89" s="100"/>
      <c r="P89" s="100"/>
      <c r="Q89" s="100"/>
      <c r="R89" s="100"/>
      <c r="S89" s="100"/>
    </row>
    <row r="90" spans="1:19" ht="15.75" customHeight="1" x14ac:dyDescent="0.15">
      <c r="A90" s="100"/>
      <c r="B90" s="100"/>
      <c r="H90" s="100"/>
      <c r="I90" s="100"/>
      <c r="J90" s="100"/>
      <c r="K90" s="100"/>
      <c r="L90" s="100"/>
      <c r="M90" s="100"/>
      <c r="N90" s="100"/>
      <c r="O90" s="100"/>
      <c r="P90" s="100"/>
      <c r="Q90" s="100"/>
      <c r="R90" s="100"/>
      <c r="S90" s="100"/>
    </row>
    <row r="91" spans="1:19" ht="15.75" customHeight="1" x14ac:dyDescent="0.15">
      <c r="A91" s="100"/>
      <c r="B91" s="100"/>
      <c r="H91" s="100"/>
      <c r="I91" s="100"/>
      <c r="J91" s="100"/>
      <c r="K91" s="100"/>
      <c r="L91" s="100"/>
      <c r="M91" s="100"/>
      <c r="N91" s="100"/>
      <c r="O91" s="100"/>
      <c r="P91" s="100"/>
      <c r="Q91" s="100"/>
      <c r="R91" s="100"/>
      <c r="S91" s="100"/>
    </row>
    <row r="92" spans="1:19" ht="15.75" customHeight="1" x14ac:dyDescent="0.15">
      <c r="A92" s="100"/>
      <c r="B92" s="100"/>
      <c r="H92" s="100"/>
      <c r="I92" s="100"/>
      <c r="J92" s="100"/>
      <c r="K92" s="100"/>
      <c r="L92" s="100"/>
      <c r="M92" s="100"/>
      <c r="N92" s="100"/>
      <c r="O92" s="100"/>
      <c r="P92" s="100"/>
      <c r="Q92" s="100"/>
      <c r="R92" s="100"/>
      <c r="S92" s="100"/>
    </row>
    <row r="93" spans="1:19" ht="15.75" customHeight="1" x14ac:dyDescent="0.15">
      <c r="A93" s="100"/>
      <c r="B93" s="100"/>
      <c r="H93" s="100"/>
      <c r="I93" s="100"/>
      <c r="J93" s="100"/>
      <c r="K93" s="100"/>
      <c r="L93" s="100"/>
      <c r="M93" s="100"/>
      <c r="N93" s="100"/>
      <c r="O93" s="100"/>
      <c r="P93" s="100"/>
      <c r="Q93" s="100"/>
      <c r="R93" s="100"/>
      <c r="S93" s="100"/>
    </row>
    <row r="94" spans="1:19" ht="15.75" customHeight="1" x14ac:dyDescent="0.15">
      <c r="A94" s="100"/>
      <c r="B94" s="100"/>
      <c r="H94" s="100"/>
      <c r="I94" s="100"/>
      <c r="J94" s="100"/>
      <c r="K94" s="100"/>
      <c r="L94" s="100"/>
      <c r="M94" s="100"/>
      <c r="N94" s="100"/>
      <c r="O94" s="100"/>
      <c r="P94" s="100"/>
      <c r="Q94" s="100"/>
      <c r="R94" s="100"/>
      <c r="S94" s="100"/>
    </row>
    <row r="95" spans="1:19" ht="15.75" customHeight="1" x14ac:dyDescent="0.15">
      <c r="A95" s="100"/>
      <c r="B95" s="100"/>
      <c r="H95" s="100"/>
      <c r="I95" s="100"/>
      <c r="J95" s="100"/>
      <c r="K95" s="100"/>
      <c r="L95" s="100"/>
      <c r="M95" s="100"/>
      <c r="N95" s="100"/>
      <c r="O95" s="100"/>
      <c r="P95" s="100"/>
      <c r="Q95" s="100"/>
      <c r="R95" s="100"/>
      <c r="S95" s="100"/>
    </row>
    <row r="96" spans="1:19" ht="15.75" customHeight="1" x14ac:dyDescent="0.15">
      <c r="A96" s="100"/>
      <c r="B96" s="100"/>
      <c r="H96" s="100"/>
      <c r="I96" s="100"/>
      <c r="J96" s="100"/>
      <c r="K96" s="100"/>
      <c r="L96" s="100"/>
      <c r="M96" s="100"/>
      <c r="N96" s="100"/>
      <c r="O96" s="100"/>
      <c r="P96" s="100"/>
      <c r="Q96" s="100"/>
      <c r="R96" s="100"/>
      <c r="S96" s="100"/>
    </row>
    <row r="97" spans="1:19" ht="15.75" customHeight="1" x14ac:dyDescent="0.15">
      <c r="A97" s="100"/>
      <c r="B97" s="100"/>
      <c r="H97" s="100"/>
      <c r="I97" s="100"/>
      <c r="J97" s="100"/>
      <c r="K97" s="100"/>
      <c r="L97" s="100"/>
      <c r="M97" s="100"/>
      <c r="N97" s="100"/>
      <c r="O97" s="100"/>
      <c r="P97" s="100"/>
      <c r="Q97" s="100"/>
      <c r="R97" s="100"/>
      <c r="S97" s="100"/>
    </row>
    <row r="98" spans="1:19" ht="15.75" customHeight="1" x14ac:dyDescent="0.15">
      <c r="A98" s="100"/>
      <c r="B98" s="100"/>
      <c r="H98" s="100"/>
      <c r="I98" s="100"/>
      <c r="J98" s="100"/>
      <c r="K98" s="100"/>
      <c r="L98" s="100"/>
      <c r="M98" s="100"/>
      <c r="N98" s="100"/>
      <c r="O98" s="100"/>
      <c r="P98" s="100"/>
      <c r="Q98" s="100"/>
      <c r="R98" s="100"/>
      <c r="S98" s="100"/>
    </row>
    <row r="99" spans="1:19" ht="15.75" customHeight="1" x14ac:dyDescent="0.15">
      <c r="A99" s="100"/>
      <c r="B99" s="100"/>
      <c r="H99" s="100"/>
      <c r="I99" s="100"/>
      <c r="J99" s="100"/>
      <c r="K99" s="100"/>
      <c r="L99" s="100"/>
      <c r="M99" s="100"/>
      <c r="N99" s="100"/>
      <c r="O99" s="100"/>
      <c r="P99" s="100"/>
      <c r="Q99" s="100"/>
      <c r="R99" s="100"/>
      <c r="S99" s="100"/>
    </row>
    <row r="100" spans="1:19" ht="15.75" customHeight="1" x14ac:dyDescent="0.15">
      <c r="A100" s="100"/>
      <c r="B100" s="100"/>
      <c r="H100" s="100"/>
      <c r="I100" s="100"/>
      <c r="J100" s="100"/>
      <c r="K100" s="100"/>
      <c r="L100" s="100"/>
      <c r="M100" s="100"/>
      <c r="N100" s="100"/>
      <c r="O100" s="100"/>
      <c r="P100" s="100"/>
      <c r="Q100" s="100"/>
      <c r="R100" s="100"/>
      <c r="S100" s="100"/>
    </row>
    <row r="101" spans="1:19" ht="15.75" customHeight="1" x14ac:dyDescent="0.15">
      <c r="A101" s="100"/>
      <c r="B101" s="100"/>
      <c r="H101" s="100"/>
      <c r="I101" s="100"/>
      <c r="J101" s="100"/>
      <c r="K101" s="100"/>
      <c r="L101" s="100"/>
      <c r="M101" s="100"/>
      <c r="N101" s="100"/>
      <c r="O101" s="100"/>
      <c r="P101" s="100"/>
      <c r="Q101" s="100"/>
      <c r="R101" s="100"/>
      <c r="S101" s="100"/>
    </row>
    <row r="102" spans="1:19" ht="15.75" customHeight="1" x14ac:dyDescent="0.15">
      <c r="A102" s="100"/>
      <c r="B102" s="100"/>
      <c r="H102" s="100"/>
      <c r="I102" s="100"/>
      <c r="J102" s="100"/>
      <c r="K102" s="100"/>
      <c r="L102" s="100"/>
      <c r="M102" s="100"/>
      <c r="N102" s="100"/>
      <c r="O102" s="100"/>
      <c r="P102" s="100"/>
      <c r="Q102" s="100"/>
      <c r="R102" s="100"/>
      <c r="S102" s="100"/>
    </row>
    <row r="103" spans="1:19" ht="15.75" customHeight="1" x14ac:dyDescent="0.15">
      <c r="A103" s="100"/>
      <c r="B103" s="100"/>
      <c r="H103" s="100"/>
      <c r="I103" s="100"/>
      <c r="J103" s="100"/>
      <c r="K103" s="100"/>
      <c r="L103" s="100"/>
      <c r="M103" s="100"/>
      <c r="N103" s="100"/>
      <c r="O103" s="100"/>
      <c r="P103" s="100"/>
      <c r="Q103" s="100"/>
      <c r="R103" s="100"/>
      <c r="S103" s="100"/>
    </row>
    <row r="104" spans="1:19" ht="15.75" customHeight="1" x14ac:dyDescent="0.15">
      <c r="A104" s="100"/>
      <c r="B104" s="100"/>
      <c r="H104" s="100"/>
      <c r="I104" s="100"/>
      <c r="J104" s="100"/>
      <c r="K104" s="100"/>
      <c r="L104" s="100"/>
      <c r="M104" s="100"/>
      <c r="N104" s="100"/>
      <c r="O104" s="100"/>
      <c r="P104" s="100"/>
      <c r="Q104" s="100"/>
      <c r="R104" s="100"/>
      <c r="S104" s="100"/>
    </row>
    <row r="105" spans="1:19" ht="15.75" customHeight="1" x14ac:dyDescent="0.15">
      <c r="A105" s="100"/>
      <c r="B105" s="100"/>
      <c r="H105" s="100"/>
      <c r="I105" s="100"/>
      <c r="J105" s="100"/>
      <c r="K105" s="100"/>
      <c r="L105" s="100"/>
      <c r="M105" s="100"/>
      <c r="N105" s="100"/>
      <c r="O105" s="100"/>
      <c r="P105" s="100"/>
      <c r="Q105" s="100"/>
      <c r="R105" s="100"/>
      <c r="S105" s="100"/>
    </row>
    <row r="106" spans="1:19" ht="15.75" customHeight="1" x14ac:dyDescent="0.15">
      <c r="A106" s="100"/>
      <c r="B106" s="100"/>
      <c r="H106" s="100"/>
      <c r="I106" s="100"/>
      <c r="J106" s="100"/>
      <c r="K106" s="100"/>
      <c r="L106" s="100"/>
      <c r="M106" s="100"/>
      <c r="N106" s="100"/>
      <c r="O106" s="100"/>
      <c r="P106" s="100"/>
      <c r="Q106" s="100"/>
      <c r="R106" s="100"/>
      <c r="S106" s="100"/>
    </row>
    <row r="107" spans="1:19" ht="15.75" customHeight="1" x14ac:dyDescent="0.15">
      <c r="A107" s="100"/>
      <c r="B107" s="100"/>
      <c r="H107" s="100"/>
      <c r="I107" s="100"/>
      <c r="J107" s="100"/>
      <c r="K107" s="100"/>
      <c r="L107" s="100"/>
      <c r="M107" s="100"/>
      <c r="N107" s="100"/>
      <c r="O107" s="100"/>
      <c r="P107" s="100"/>
      <c r="Q107" s="100"/>
      <c r="R107" s="100"/>
      <c r="S107" s="100"/>
    </row>
    <row r="108" spans="1:19" ht="15.75" customHeight="1" x14ac:dyDescent="0.15">
      <c r="A108" s="100"/>
      <c r="B108" s="100"/>
      <c r="H108" s="100"/>
      <c r="I108" s="100"/>
      <c r="J108" s="100"/>
      <c r="K108" s="100"/>
      <c r="L108" s="100"/>
      <c r="M108" s="100"/>
      <c r="N108" s="100"/>
      <c r="O108" s="100"/>
      <c r="P108" s="100"/>
      <c r="Q108" s="100"/>
      <c r="R108" s="100"/>
      <c r="S108" s="100"/>
    </row>
    <row r="109" spans="1:19" ht="15.75" customHeight="1" x14ac:dyDescent="0.15">
      <c r="A109" s="100"/>
      <c r="B109" s="100"/>
      <c r="H109" s="100"/>
      <c r="I109" s="100"/>
      <c r="J109" s="100"/>
      <c r="K109" s="100"/>
      <c r="L109" s="100"/>
      <c r="M109" s="100"/>
      <c r="N109" s="100"/>
      <c r="O109" s="100"/>
      <c r="P109" s="100"/>
      <c r="Q109" s="100"/>
      <c r="R109" s="100"/>
      <c r="S109" s="100"/>
    </row>
    <row r="110" spans="1:19" ht="15.75" customHeight="1" x14ac:dyDescent="0.15">
      <c r="A110" s="100"/>
      <c r="B110" s="100"/>
      <c r="H110" s="100"/>
      <c r="I110" s="100"/>
      <c r="J110" s="100"/>
      <c r="K110" s="100"/>
      <c r="L110" s="100"/>
      <c r="M110" s="100"/>
      <c r="N110" s="100"/>
      <c r="O110" s="100"/>
      <c r="P110" s="100"/>
      <c r="Q110" s="100"/>
      <c r="R110" s="100"/>
      <c r="S110" s="100"/>
    </row>
    <row r="111" spans="1:19" ht="15.75" customHeight="1" x14ac:dyDescent="0.15">
      <c r="A111" s="100"/>
      <c r="B111" s="100"/>
      <c r="H111" s="100"/>
      <c r="I111" s="100"/>
      <c r="J111" s="100"/>
      <c r="K111" s="100"/>
      <c r="L111" s="100"/>
      <c r="M111" s="100"/>
      <c r="N111" s="100"/>
      <c r="O111" s="100"/>
      <c r="P111" s="100"/>
      <c r="Q111" s="100"/>
      <c r="R111" s="100"/>
      <c r="S111" s="100"/>
    </row>
    <row r="112" spans="1:19" ht="15.75" customHeight="1" x14ac:dyDescent="0.15">
      <c r="A112" s="100"/>
      <c r="B112" s="100"/>
      <c r="H112" s="100"/>
      <c r="I112" s="100"/>
      <c r="J112" s="100"/>
      <c r="K112" s="100"/>
      <c r="L112" s="100"/>
      <c r="M112" s="100"/>
      <c r="N112" s="100"/>
      <c r="O112" s="100"/>
      <c r="P112" s="100"/>
      <c r="Q112" s="100"/>
      <c r="R112" s="100"/>
      <c r="S112" s="100"/>
    </row>
    <row r="113" spans="1:19" ht="15.75" customHeight="1" x14ac:dyDescent="0.15">
      <c r="A113" s="100"/>
      <c r="B113" s="100"/>
      <c r="H113" s="100"/>
      <c r="I113" s="100"/>
      <c r="J113" s="100"/>
      <c r="K113" s="100"/>
      <c r="L113" s="100"/>
      <c r="M113" s="100"/>
      <c r="N113" s="100"/>
      <c r="O113" s="100"/>
      <c r="P113" s="100"/>
      <c r="Q113" s="100"/>
      <c r="R113" s="100"/>
      <c r="S113" s="100"/>
    </row>
    <row r="114" spans="1:19" ht="15.75" customHeight="1" x14ac:dyDescent="0.15">
      <c r="A114" s="100"/>
      <c r="B114" s="100"/>
      <c r="H114" s="100"/>
      <c r="I114" s="100"/>
      <c r="J114" s="100"/>
      <c r="K114" s="100"/>
      <c r="L114" s="100"/>
      <c r="M114" s="100"/>
      <c r="N114" s="100"/>
      <c r="O114" s="100"/>
      <c r="P114" s="100"/>
      <c r="Q114" s="100"/>
      <c r="R114" s="100"/>
      <c r="S114" s="100"/>
    </row>
    <row r="115" spans="1:19" ht="15.75" customHeight="1" x14ac:dyDescent="0.15">
      <c r="A115" s="100"/>
      <c r="B115" s="100"/>
      <c r="H115" s="100"/>
      <c r="I115" s="100"/>
      <c r="J115" s="100"/>
      <c r="K115" s="100"/>
      <c r="L115" s="100"/>
      <c r="M115" s="100"/>
      <c r="N115" s="100"/>
      <c r="O115" s="100"/>
      <c r="P115" s="100"/>
      <c r="Q115" s="100"/>
      <c r="R115" s="100"/>
      <c r="S115" s="100"/>
    </row>
    <row r="116" spans="1:19" ht="15.75" customHeight="1" x14ac:dyDescent="0.15">
      <c r="A116" s="100"/>
      <c r="B116" s="100"/>
      <c r="H116" s="100"/>
      <c r="I116" s="100"/>
      <c r="J116" s="100"/>
      <c r="K116" s="100"/>
      <c r="L116" s="100"/>
      <c r="M116" s="100"/>
      <c r="N116" s="100"/>
      <c r="O116" s="100"/>
      <c r="P116" s="100"/>
      <c r="Q116" s="100"/>
      <c r="R116" s="100"/>
      <c r="S116" s="100"/>
    </row>
    <row r="117" spans="1:19" ht="15.75" customHeight="1" x14ac:dyDescent="0.15">
      <c r="A117" s="100"/>
      <c r="B117" s="100"/>
      <c r="H117" s="100"/>
      <c r="I117" s="100"/>
      <c r="J117" s="100"/>
      <c r="K117" s="100"/>
      <c r="L117" s="100"/>
      <c r="M117" s="100"/>
      <c r="N117" s="100"/>
      <c r="O117" s="100"/>
      <c r="P117" s="100"/>
      <c r="Q117" s="100"/>
      <c r="R117" s="100"/>
      <c r="S117" s="100"/>
    </row>
    <row r="118" spans="1:19" ht="15.75" customHeight="1" x14ac:dyDescent="0.15">
      <c r="A118" s="100"/>
      <c r="B118" s="100"/>
      <c r="H118" s="100"/>
      <c r="I118" s="100"/>
      <c r="J118" s="100"/>
      <c r="K118" s="100"/>
      <c r="L118" s="100"/>
      <c r="M118" s="100"/>
      <c r="N118" s="100"/>
      <c r="O118" s="100"/>
      <c r="P118" s="100"/>
      <c r="Q118" s="100"/>
      <c r="R118" s="100"/>
      <c r="S118" s="100"/>
    </row>
    <row r="119" spans="1:19" ht="15.75" customHeight="1" x14ac:dyDescent="0.15">
      <c r="A119" s="100"/>
      <c r="B119" s="100"/>
      <c r="H119" s="100"/>
      <c r="I119" s="100"/>
      <c r="J119" s="100"/>
      <c r="K119" s="100"/>
      <c r="L119" s="100"/>
      <c r="M119" s="100"/>
      <c r="N119" s="100"/>
      <c r="O119" s="100"/>
      <c r="P119" s="100"/>
      <c r="Q119" s="100"/>
      <c r="R119" s="100"/>
      <c r="S119" s="100"/>
    </row>
    <row r="120" spans="1:19" ht="15.75" customHeight="1" x14ac:dyDescent="0.15">
      <c r="A120" s="100"/>
      <c r="B120" s="100"/>
      <c r="H120" s="100"/>
      <c r="I120" s="100"/>
      <c r="J120" s="100"/>
      <c r="K120" s="100"/>
      <c r="L120" s="100"/>
      <c r="M120" s="100"/>
      <c r="N120" s="100"/>
      <c r="O120" s="100"/>
      <c r="P120" s="100"/>
      <c r="Q120" s="100"/>
      <c r="R120" s="100"/>
      <c r="S120" s="100"/>
    </row>
    <row r="121" spans="1:19" ht="15.75" customHeight="1" x14ac:dyDescent="0.15">
      <c r="A121" s="100"/>
      <c r="B121" s="100"/>
      <c r="H121" s="100"/>
      <c r="I121" s="100"/>
      <c r="J121" s="100"/>
      <c r="K121" s="100"/>
      <c r="L121" s="100"/>
      <c r="M121" s="100"/>
      <c r="N121" s="100"/>
      <c r="O121" s="100"/>
      <c r="P121" s="100"/>
      <c r="Q121" s="100"/>
      <c r="R121" s="100"/>
      <c r="S121" s="100"/>
    </row>
    <row r="122" spans="1:19" ht="15.75" customHeight="1" x14ac:dyDescent="0.15">
      <c r="A122" s="100"/>
      <c r="B122" s="100"/>
      <c r="H122" s="100"/>
      <c r="I122" s="100"/>
      <c r="J122" s="100"/>
      <c r="K122" s="100"/>
      <c r="L122" s="100"/>
      <c r="M122" s="100"/>
      <c r="N122" s="100"/>
      <c r="O122" s="100"/>
      <c r="P122" s="100"/>
      <c r="Q122" s="100"/>
      <c r="R122" s="100"/>
      <c r="S122" s="100"/>
    </row>
    <row r="123" spans="1:19" ht="15.75" customHeight="1" x14ac:dyDescent="0.15">
      <c r="A123" s="100"/>
      <c r="B123" s="100"/>
      <c r="H123" s="100"/>
      <c r="I123" s="100"/>
      <c r="J123" s="100"/>
      <c r="K123" s="100"/>
      <c r="L123" s="100"/>
      <c r="M123" s="100"/>
      <c r="N123" s="100"/>
      <c r="O123" s="100"/>
      <c r="P123" s="100"/>
      <c r="Q123" s="100"/>
      <c r="R123" s="100"/>
      <c r="S123" s="100"/>
    </row>
    <row r="124" spans="1:19" ht="15.75" customHeight="1" x14ac:dyDescent="0.15">
      <c r="A124" s="100"/>
      <c r="B124" s="100"/>
      <c r="H124" s="100"/>
      <c r="I124" s="100"/>
      <c r="J124" s="100"/>
      <c r="K124" s="100"/>
      <c r="L124" s="100"/>
      <c r="M124" s="100"/>
      <c r="N124" s="100"/>
      <c r="O124" s="100"/>
      <c r="P124" s="100"/>
      <c r="Q124" s="100"/>
      <c r="R124" s="100"/>
      <c r="S124" s="100"/>
    </row>
    <row r="125" spans="1:19" ht="15.75" customHeight="1" x14ac:dyDescent="0.15">
      <c r="A125" s="100"/>
      <c r="B125" s="100"/>
      <c r="H125" s="100"/>
      <c r="I125" s="100"/>
      <c r="J125" s="100"/>
      <c r="K125" s="100"/>
      <c r="L125" s="100"/>
      <c r="M125" s="100"/>
      <c r="N125" s="100"/>
      <c r="O125" s="100"/>
      <c r="P125" s="100"/>
      <c r="Q125" s="100"/>
      <c r="R125" s="100"/>
      <c r="S125" s="100"/>
    </row>
    <row r="126" spans="1:19" ht="15.75" customHeight="1" x14ac:dyDescent="0.15">
      <c r="A126" s="100"/>
      <c r="B126" s="100"/>
      <c r="H126" s="100"/>
      <c r="I126" s="100"/>
      <c r="J126" s="100"/>
      <c r="K126" s="100"/>
      <c r="L126" s="100"/>
      <c r="M126" s="100"/>
      <c r="N126" s="100"/>
      <c r="O126" s="100"/>
      <c r="P126" s="100"/>
      <c r="Q126" s="100"/>
      <c r="R126" s="100"/>
      <c r="S126" s="100"/>
    </row>
    <row r="127" spans="1:19" ht="15.75" customHeight="1" x14ac:dyDescent="0.15">
      <c r="A127" s="100"/>
      <c r="B127" s="100"/>
      <c r="H127" s="100"/>
      <c r="I127" s="100"/>
      <c r="J127" s="100"/>
      <c r="K127" s="100"/>
      <c r="L127" s="100"/>
      <c r="M127" s="100"/>
      <c r="N127" s="100"/>
      <c r="O127" s="100"/>
      <c r="P127" s="100"/>
      <c r="Q127" s="100"/>
      <c r="R127" s="100"/>
      <c r="S127" s="100"/>
    </row>
    <row r="128" spans="1:19" ht="15.75" customHeight="1" x14ac:dyDescent="0.15">
      <c r="A128" s="100"/>
      <c r="B128" s="100"/>
      <c r="H128" s="100"/>
      <c r="I128" s="100"/>
      <c r="J128" s="100"/>
      <c r="K128" s="100"/>
      <c r="L128" s="100"/>
      <c r="M128" s="100"/>
      <c r="N128" s="100"/>
      <c r="O128" s="100"/>
      <c r="P128" s="100"/>
      <c r="Q128" s="100"/>
      <c r="R128" s="100"/>
      <c r="S128" s="100"/>
    </row>
    <row r="129" spans="1:19" ht="15.75" customHeight="1" x14ac:dyDescent="0.15">
      <c r="A129" s="100"/>
      <c r="B129" s="100"/>
      <c r="H129" s="100"/>
      <c r="I129" s="100"/>
      <c r="J129" s="100"/>
      <c r="K129" s="100"/>
      <c r="L129" s="100"/>
      <c r="M129" s="100"/>
      <c r="N129" s="100"/>
      <c r="O129" s="100"/>
      <c r="P129" s="100"/>
      <c r="Q129" s="100"/>
      <c r="R129" s="100"/>
      <c r="S129" s="100"/>
    </row>
    <row r="130" spans="1:19" ht="15.75" customHeight="1" x14ac:dyDescent="0.15">
      <c r="A130" s="100"/>
      <c r="B130" s="100"/>
      <c r="H130" s="100"/>
      <c r="I130" s="100"/>
      <c r="J130" s="100"/>
      <c r="K130" s="100"/>
      <c r="L130" s="100"/>
      <c r="M130" s="100"/>
      <c r="N130" s="100"/>
      <c r="O130" s="100"/>
      <c r="P130" s="100"/>
      <c r="Q130" s="100"/>
      <c r="R130" s="100"/>
      <c r="S130" s="100"/>
    </row>
    <row r="131" spans="1:19" ht="15.75" customHeight="1" x14ac:dyDescent="0.15">
      <c r="A131" s="100"/>
      <c r="B131" s="100"/>
      <c r="H131" s="100"/>
      <c r="I131" s="100"/>
      <c r="J131" s="100"/>
      <c r="K131" s="100"/>
      <c r="L131" s="100"/>
      <c r="M131" s="100"/>
      <c r="N131" s="100"/>
      <c r="O131" s="100"/>
      <c r="P131" s="100"/>
      <c r="Q131" s="100"/>
      <c r="R131" s="100"/>
      <c r="S131" s="100"/>
    </row>
    <row r="132" spans="1:19" ht="15.75" customHeight="1" x14ac:dyDescent="0.15">
      <c r="A132" s="100"/>
      <c r="B132" s="100"/>
      <c r="H132" s="100"/>
      <c r="I132" s="100"/>
      <c r="J132" s="100"/>
      <c r="K132" s="100"/>
      <c r="L132" s="100"/>
      <c r="M132" s="100"/>
      <c r="N132" s="100"/>
      <c r="O132" s="100"/>
      <c r="P132" s="100"/>
      <c r="Q132" s="100"/>
      <c r="R132" s="100"/>
      <c r="S132" s="100"/>
    </row>
    <row r="133" spans="1:19" ht="15.75" customHeight="1" x14ac:dyDescent="0.15">
      <c r="A133" s="100"/>
      <c r="B133" s="100"/>
      <c r="H133" s="100"/>
      <c r="I133" s="100"/>
      <c r="J133" s="100"/>
      <c r="K133" s="100"/>
      <c r="L133" s="100"/>
      <c r="M133" s="100"/>
      <c r="N133" s="100"/>
      <c r="O133" s="100"/>
      <c r="P133" s="100"/>
      <c r="Q133" s="100"/>
      <c r="R133" s="100"/>
      <c r="S133" s="100"/>
    </row>
    <row r="134" spans="1:19" ht="15.75" customHeight="1" x14ac:dyDescent="0.15">
      <c r="A134" s="100"/>
      <c r="B134" s="100"/>
      <c r="H134" s="100"/>
      <c r="I134" s="100"/>
      <c r="J134" s="100"/>
      <c r="K134" s="100"/>
      <c r="L134" s="100"/>
      <c r="M134" s="100"/>
      <c r="N134" s="100"/>
      <c r="O134" s="100"/>
      <c r="P134" s="100"/>
      <c r="Q134" s="100"/>
      <c r="R134" s="100"/>
      <c r="S134" s="100"/>
    </row>
    <row r="135" spans="1:19" ht="15.75" customHeight="1" x14ac:dyDescent="0.15">
      <c r="A135" s="100"/>
      <c r="B135" s="100"/>
      <c r="H135" s="100"/>
      <c r="I135" s="100"/>
      <c r="J135" s="100"/>
      <c r="K135" s="100"/>
      <c r="L135" s="100"/>
      <c r="M135" s="100"/>
      <c r="N135" s="100"/>
      <c r="O135" s="100"/>
      <c r="P135" s="100"/>
      <c r="Q135" s="100"/>
      <c r="R135" s="100"/>
      <c r="S135" s="100"/>
    </row>
    <row r="136" spans="1:19" ht="15.75" customHeight="1" x14ac:dyDescent="0.15">
      <c r="A136" s="100"/>
      <c r="B136" s="100"/>
      <c r="H136" s="100"/>
      <c r="I136" s="100"/>
      <c r="J136" s="100"/>
      <c r="K136" s="100"/>
      <c r="L136" s="100"/>
      <c r="M136" s="100"/>
      <c r="N136" s="100"/>
      <c r="O136" s="100"/>
      <c r="P136" s="100"/>
      <c r="Q136" s="100"/>
      <c r="R136" s="100"/>
      <c r="S136" s="100"/>
    </row>
    <row r="137" spans="1:19" ht="15.75" customHeight="1" x14ac:dyDescent="0.15">
      <c r="A137" s="100"/>
      <c r="B137" s="100"/>
      <c r="H137" s="100"/>
      <c r="I137" s="100"/>
      <c r="J137" s="100"/>
      <c r="K137" s="100"/>
      <c r="L137" s="100"/>
      <c r="M137" s="100"/>
      <c r="N137" s="100"/>
      <c r="O137" s="100"/>
      <c r="P137" s="100"/>
      <c r="Q137" s="100"/>
      <c r="R137" s="100"/>
      <c r="S137" s="100"/>
    </row>
    <row r="138" spans="1:19" ht="15.75" customHeight="1" x14ac:dyDescent="0.15">
      <c r="A138" s="100"/>
      <c r="B138" s="100"/>
      <c r="H138" s="100"/>
      <c r="I138" s="100"/>
      <c r="J138" s="100"/>
      <c r="K138" s="100"/>
      <c r="L138" s="100"/>
      <c r="M138" s="100"/>
      <c r="N138" s="100"/>
      <c r="O138" s="100"/>
      <c r="P138" s="100"/>
      <c r="Q138" s="100"/>
      <c r="R138" s="100"/>
      <c r="S138" s="100"/>
    </row>
    <row r="139" spans="1:19" ht="15.75" customHeight="1" x14ac:dyDescent="0.15">
      <c r="A139" s="100"/>
      <c r="B139" s="100"/>
      <c r="H139" s="100"/>
      <c r="I139" s="100"/>
      <c r="J139" s="100"/>
      <c r="K139" s="100"/>
      <c r="L139" s="100"/>
      <c r="M139" s="100"/>
      <c r="N139" s="100"/>
      <c r="O139" s="100"/>
      <c r="P139" s="100"/>
      <c r="Q139" s="100"/>
      <c r="R139" s="100"/>
      <c r="S139" s="100"/>
    </row>
    <row r="140" spans="1:19" ht="15.75" customHeight="1" x14ac:dyDescent="0.15">
      <c r="A140" s="100"/>
      <c r="B140" s="100"/>
      <c r="H140" s="100"/>
      <c r="I140" s="100"/>
      <c r="J140" s="100"/>
      <c r="K140" s="100"/>
      <c r="L140" s="100"/>
      <c r="M140" s="100"/>
      <c r="N140" s="100"/>
      <c r="O140" s="100"/>
      <c r="P140" s="100"/>
      <c r="Q140" s="100"/>
      <c r="R140" s="100"/>
      <c r="S140" s="100"/>
    </row>
    <row r="141" spans="1:19" ht="15.75" customHeight="1" x14ac:dyDescent="0.15">
      <c r="A141" s="100"/>
      <c r="B141" s="100"/>
      <c r="H141" s="100"/>
      <c r="I141" s="100"/>
      <c r="J141" s="100"/>
      <c r="K141" s="100"/>
      <c r="L141" s="100"/>
      <c r="M141" s="100"/>
      <c r="N141" s="100"/>
      <c r="O141" s="100"/>
      <c r="P141" s="100"/>
      <c r="Q141" s="100"/>
      <c r="R141" s="100"/>
      <c r="S141" s="100"/>
    </row>
    <row r="142" spans="1:19" ht="15.75" customHeight="1" x14ac:dyDescent="0.15">
      <c r="A142" s="100"/>
      <c r="B142" s="100"/>
      <c r="H142" s="100"/>
      <c r="I142" s="100"/>
      <c r="J142" s="100"/>
      <c r="K142" s="100"/>
      <c r="L142" s="100"/>
      <c r="M142" s="100"/>
      <c r="N142" s="100"/>
      <c r="O142" s="100"/>
      <c r="P142" s="100"/>
      <c r="Q142" s="100"/>
      <c r="R142" s="100"/>
      <c r="S142" s="100"/>
    </row>
    <row r="143" spans="1:19" ht="15.75" customHeight="1" x14ac:dyDescent="0.15">
      <c r="A143" s="100"/>
      <c r="B143" s="100"/>
      <c r="H143" s="100"/>
      <c r="I143" s="100"/>
      <c r="J143" s="100"/>
      <c r="K143" s="100"/>
      <c r="L143" s="100"/>
      <c r="M143" s="100"/>
      <c r="N143" s="100"/>
      <c r="O143" s="100"/>
      <c r="P143" s="100"/>
      <c r="Q143" s="100"/>
      <c r="R143" s="100"/>
      <c r="S143" s="100"/>
    </row>
    <row r="144" spans="1:19" ht="15.75" customHeight="1" x14ac:dyDescent="0.15">
      <c r="A144" s="100"/>
      <c r="B144" s="100"/>
      <c r="H144" s="100"/>
      <c r="I144" s="100"/>
      <c r="J144" s="100"/>
      <c r="K144" s="100"/>
      <c r="L144" s="100"/>
      <c r="M144" s="100"/>
      <c r="N144" s="100"/>
      <c r="O144" s="100"/>
      <c r="P144" s="100"/>
      <c r="Q144" s="100"/>
      <c r="R144" s="100"/>
      <c r="S144" s="100"/>
    </row>
    <row r="145" spans="1:19" ht="15.75" customHeight="1" x14ac:dyDescent="0.15">
      <c r="A145" s="100"/>
      <c r="B145" s="100"/>
      <c r="H145" s="100"/>
      <c r="I145" s="100"/>
      <c r="J145" s="100"/>
      <c r="K145" s="100"/>
      <c r="L145" s="100"/>
      <c r="M145" s="100"/>
      <c r="N145" s="100"/>
      <c r="O145" s="100"/>
      <c r="P145" s="100"/>
      <c r="Q145" s="100"/>
      <c r="R145" s="100"/>
      <c r="S145" s="100"/>
    </row>
    <row r="146" spans="1:19" ht="15.75" customHeight="1" x14ac:dyDescent="0.15">
      <c r="A146" s="100"/>
      <c r="B146" s="100"/>
      <c r="H146" s="100"/>
      <c r="I146" s="100"/>
      <c r="J146" s="100"/>
      <c r="K146" s="100"/>
      <c r="L146" s="100"/>
      <c r="M146" s="100"/>
      <c r="N146" s="100"/>
      <c r="O146" s="100"/>
      <c r="P146" s="100"/>
      <c r="Q146" s="100"/>
      <c r="R146" s="100"/>
      <c r="S146" s="100"/>
    </row>
    <row r="147" spans="1:19" ht="15.75" customHeight="1" x14ac:dyDescent="0.15">
      <c r="A147" s="100"/>
      <c r="B147" s="100"/>
      <c r="H147" s="100"/>
      <c r="I147" s="100"/>
      <c r="J147" s="100"/>
      <c r="K147" s="100"/>
      <c r="L147" s="100"/>
      <c r="M147" s="100"/>
      <c r="N147" s="100"/>
      <c r="O147" s="100"/>
      <c r="P147" s="100"/>
      <c r="Q147" s="100"/>
      <c r="R147" s="100"/>
      <c r="S147" s="100"/>
    </row>
    <row r="148" spans="1:19" ht="15.75" customHeight="1" x14ac:dyDescent="0.15">
      <c r="A148" s="100"/>
      <c r="B148" s="100"/>
      <c r="H148" s="100"/>
      <c r="I148" s="100"/>
      <c r="J148" s="100"/>
      <c r="K148" s="100"/>
      <c r="L148" s="100"/>
      <c r="M148" s="100"/>
      <c r="N148" s="100"/>
      <c r="O148" s="100"/>
      <c r="P148" s="100"/>
      <c r="Q148" s="100"/>
      <c r="R148" s="100"/>
      <c r="S148" s="100"/>
    </row>
    <row r="149" spans="1:19" ht="15.75" customHeight="1" x14ac:dyDescent="0.15">
      <c r="A149" s="100"/>
      <c r="B149" s="100"/>
      <c r="H149" s="100"/>
      <c r="I149" s="100"/>
      <c r="J149" s="100"/>
      <c r="K149" s="100"/>
      <c r="L149" s="100"/>
      <c r="M149" s="100"/>
      <c r="N149" s="100"/>
      <c r="O149" s="100"/>
      <c r="P149" s="100"/>
      <c r="Q149" s="100"/>
      <c r="R149" s="100"/>
      <c r="S149" s="100"/>
    </row>
    <row r="150" spans="1:19" ht="15.75" customHeight="1" x14ac:dyDescent="0.15">
      <c r="A150" s="100"/>
      <c r="B150" s="100"/>
      <c r="H150" s="100"/>
      <c r="I150" s="100"/>
      <c r="J150" s="100"/>
      <c r="K150" s="100"/>
      <c r="L150" s="100"/>
      <c r="M150" s="100"/>
      <c r="N150" s="100"/>
      <c r="O150" s="100"/>
      <c r="P150" s="100"/>
      <c r="Q150" s="100"/>
      <c r="R150" s="100"/>
      <c r="S150" s="100"/>
    </row>
    <row r="151" spans="1:19" ht="15.75" customHeight="1" x14ac:dyDescent="0.15">
      <c r="A151" s="100"/>
      <c r="B151" s="100"/>
      <c r="H151" s="100"/>
      <c r="I151" s="100"/>
      <c r="J151" s="100"/>
      <c r="K151" s="100"/>
      <c r="L151" s="100"/>
      <c r="M151" s="100"/>
      <c r="N151" s="100"/>
      <c r="O151" s="100"/>
      <c r="P151" s="100"/>
      <c r="Q151" s="100"/>
      <c r="R151" s="100"/>
      <c r="S151" s="100"/>
    </row>
    <row r="152" spans="1:19" ht="15.75" customHeight="1" x14ac:dyDescent="0.15">
      <c r="A152" s="100"/>
      <c r="B152" s="100"/>
      <c r="H152" s="100"/>
      <c r="I152" s="100"/>
      <c r="J152" s="100"/>
      <c r="K152" s="100"/>
      <c r="L152" s="100"/>
      <c r="M152" s="100"/>
      <c r="N152" s="100"/>
      <c r="O152" s="100"/>
      <c r="P152" s="100"/>
      <c r="Q152" s="100"/>
      <c r="R152" s="100"/>
      <c r="S152" s="100"/>
    </row>
    <row r="153" spans="1:19" ht="15.75" customHeight="1" x14ac:dyDescent="0.15">
      <c r="A153" s="100"/>
      <c r="B153" s="100"/>
      <c r="H153" s="100"/>
      <c r="I153" s="100"/>
      <c r="J153" s="100"/>
      <c r="K153" s="100"/>
      <c r="L153" s="100"/>
      <c r="M153" s="100"/>
      <c r="N153" s="100"/>
      <c r="O153" s="100"/>
      <c r="P153" s="100"/>
      <c r="Q153" s="100"/>
      <c r="R153" s="100"/>
      <c r="S153" s="100"/>
    </row>
    <row r="154" spans="1:19" ht="15.75" customHeight="1" x14ac:dyDescent="0.15">
      <c r="A154" s="100"/>
      <c r="B154" s="100"/>
      <c r="H154" s="100"/>
      <c r="I154" s="100"/>
      <c r="J154" s="100"/>
      <c r="K154" s="100"/>
      <c r="L154" s="100"/>
      <c r="M154" s="100"/>
      <c r="N154" s="100"/>
      <c r="O154" s="100"/>
      <c r="P154" s="100"/>
      <c r="Q154" s="100"/>
      <c r="R154" s="100"/>
      <c r="S154" s="100"/>
    </row>
    <row r="155" spans="1:19" ht="15.75" customHeight="1" x14ac:dyDescent="0.15">
      <c r="A155" s="100"/>
      <c r="B155" s="100"/>
      <c r="H155" s="100"/>
      <c r="I155" s="100"/>
      <c r="J155" s="100"/>
      <c r="K155" s="100"/>
      <c r="L155" s="100"/>
      <c r="M155" s="100"/>
      <c r="N155" s="100"/>
      <c r="O155" s="100"/>
      <c r="P155" s="100"/>
      <c r="Q155" s="100"/>
      <c r="R155" s="100"/>
      <c r="S155" s="100"/>
    </row>
    <row r="156" spans="1:19" ht="15.75" customHeight="1" x14ac:dyDescent="0.15">
      <c r="A156" s="100"/>
      <c r="B156" s="100"/>
      <c r="H156" s="100"/>
      <c r="I156" s="100"/>
      <c r="J156" s="100"/>
      <c r="K156" s="100"/>
      <c r="L156" s="100"/>
      <c r="M156" s="100"/>
      <c r="N156" s="100"/>
      <c r="O156" s="100"/>
      <c r="P156" s="100"/>
      <c r="Q156" s="100"/>
      <c r="R156" s="100"/>
      <c r="S156" s="100"/>
    </row>
    <row r="157" spans="1:19" ht="15.75" customHeight="1" x14ac:dyDescent="0.15">
      <c r="A157" s="100"/>
      <c r="B157" s="100"/>
      <c r="H157" s="100"/>
      <c r="I157" s="100"/>
      <c r="J157" s="100"/>
      <c r="K157" s="100"/>
      <c r="L157" s="100"/>
      <c r="M157" s="100"/>
      <c r="N157" s="100"/>
      <c r="O157" s="100"/>
      <c r="P157" s="100"/>
      <c r="Q157" s="100"/>
      <c r="R157" s="100"/>
      <c r="S157" s="100"/>
    </row>
    <row r="158" spans="1:19" ht="15.75" customHeight="1" x14ac:dyDescent="0.15">
      <c r="A158" s="100"/>
      <c r="B158" s="100"/>
      <c r="H158" s="100"/>
      <c r="I158" s="100"/>
      <c r="J158" s="100"/>
      <c r="K158" s="100"/>
      <c r="L158" s="100"/>
      <c r="M158" s="100"/>
      <c r="N158" s="100"/>
      <c r="O158" s="100"/>
      <c r="P158" s="100"/>
      <c r="Q158" s="100"/>
      <c r="R158" s="100"/>
      <c r="S158" s="100"/>
    </row>
    <row r="159" spans="1:19" ht="15.75" customHeight="1" x14ac:dyDescent="0.15">
      <c r="A159" s="100"/>
      <c r="B159" s="100"/>
      <c r="H159" s="100"/>
      <c r="I159" s="100"/>
      <c r="J159" s="100"/>
      <c r="K159" s="100"/>
      <c r="L159" s="100"/>
      <c r="M159" s="100"/>
      <c r="N159" s="100"/>
      <c r="O159" s="100"/>
      <c r="P159" s="100"/>
      <c r="Q159" s="100"/>
      <c r="R159" s="100"/>
      <c r="S159" s="100"/>
    </row>
    <row r="160" spans="1:19" ht="15.75" customHeight="1" x14ac:dyDescent="0.15">
      <c r="A160" s="100"/>
      <c r="B160" s="100"/>
      <c r="H160" s="100"/>
      <c r="I160" s="100"/>
      <c r="J160" s="100"/>
      <c r="K160" s="100"/>
      <c r="L160" s="100"/>
      <c r="M160" s="100"/>
      <c r="N160" s="100"/>
      <c r="O160" s="100"/>
      <c r="P160" s="100"/>
      <c r="Q160" s="100"/>
      <c r="R160" s="100"/>
      <c r="S160" s="100"/>
    </row>
    <row r="161" spans="1:19" ht="15.75" customHeight="1" x14ac:dyDescent="0.15">
      <c r="A161" s="100"/>
      <c r="B161" s="100"/>
      <c r="H161" s="100"/>
      <c r="I161" s="100"/>
      <c r="J161" s="100"/>
      <c r="K161" s="100"/>
      <c r="L161" s="100"/>
      <c r="M161" s="100"/>
      <c r="N161" s="100"/>
      <c r="O161" s="100"/>
      <c r="P161" s="100"/>
      <c r="Q161" s="100"/>
      <c r="R161" s="100"/>
      <c r="S161" s="100"/>
    </row>
    <row r="162" spans="1:19" ht="15.75" customHeight="1" x14ac:dyDescent="0.15">
      <c r="A162" s="100"/>
      <c r="B162" s="100"/>
      <c r="H162" s="100"/>
      <c r="I162" s="100"/>
      <c r="J162" s="100"/>
      <c r="K162" s="100"/>
      <c r="L162" s="100"/>
      <c r="M162" s="100"/>
      <c r="N162" s="100"/>
      <c r="O162" s="100"/>
      <c r="P162" s="100"/>
      <c r="Q162" s="100"/>
      <c r="R162" s="100"/>
      <c r="S162" s="100"/>
    </row>
    <row r="163" spans="1:19" ht="15.75" customHeight="1" x14ac:dyDescent="0.15">
      <c r="A163" s="100"/>
      <c r="B163" s="100"/>
      <c r="H163" s="100"/>
      <c r="I163" s="100"/>
      <c r="J163" s="100"/>
      <c r="K163" s="100"/>
      <c r="L163" s="100"/>
      <c r="M163" s="100"/>
      <c r="N163" s="100"/>
      <c r="O163" s="100"/>
      <c r="P163" s="100"/>
      <c r="Q163" s="100"/>
      <c r="R163" s="100"/>
      <c r="S163" s="100"/>
    </row>
    <row r="164" spans="1:19" ht="15.75" customHeight="1" x14ac:dyDescent="0.15">
      <c r="A164" s="100"/>
      <c r="B164" s="100"/>
      <c r="H164" s="100"/>
      <c r="I164" s="100"/>
      <c r="J164" s="100"/>
      <c r="K164" s="100"/>
      <c r="L164" s="100"/>
      <c r="M164" s="100"/>
      <c r="N164" s="100"/>
      <c r="O164" s="100"/>
      <c r="P164" s="100"/>
      <c r="Q164" s="100"/>
      <c r="R164" s="100"/>
      <c r="S164" s="100"/>
    </row>
    <row r="165" spans="1:19" ht="15.75" customHeight="1" x14ac:dyDescent="0.15">
      <c r="A165" s="100"/>
      <c r="B165" s="100"/>
      <c r="H165" s="100"/>
      <c r="I165" s="100"/>
      <c r="J165" s="100"/>
      <c r="K165" s="100"/>
      <c r="L165" s="100"/>
      <c r="M165" s="100"/>
      <c r="N165" s="100"/>
      <c r="O165" s="100"/>
      <c r="P165" s="100"/>
      <c r="Q165" s="100"/>
      <c r="R165" s="100"/>
      <c r="S165" s="100"/>
    </row>
    <row r="166" spans="1:19" ht="15.75" customHeight="1" x14ac:dyDescent="0.15">
      <c r="A166" s="100"/>
      <c r="B166" s="100"/>
      <c r="H166" s="100"/>
      <c r="I166" s="100"/>
      <c r="J166" s="100"/>
      <c r="K166" s="100"/>
      <c r="L166" s="100"/>
      <c r="M166" s="100"/>
      <c r="N166" s="100"/>
      <c r="O166" s="100"/>
      <c r="P166" s="100"/>
      <c r="Q166" s="100"/>
      <c r="R166" s="100"/>
      <c r="S166" s="100"/>
    </row>
    <row r="167" spans="1:19" ht="15.75" customHeight="1" x14ac:dyDescent="0.15">
      <c r="A167" s="100"/>
      <c r="B167" s="100"/>
      <c r="H167" s="100"/>
      <c r="I167" s="100"/>
      <c r="J167" s="100"/>
      <c r="K167" s="100"/>
      <c r="L167" s="100"/>
      <c r="M167" s="100"/>
      <c r="N167" s="100"/>
      <c r="O167" s="100"/>
      <c r="P167" s="100"/>
      <c r="Q167" s="100"/>
      <c r="R167" s="100"/>
      <c r="S167" s="100"/>
    </row>
    <row r="168" spans="1:19" ht="15.75" customHeight="1" x14ac:dyDescent="0.15">
      <c r="A168" s="100"/>
      <c r="B168" s="100"/>
      <c r="H168" s="100"/>
      <c r="I168" s="100"/>
      <c r="J168" s="100"/>
      <c r="K168" s="100"/>
      <c r="L168" s="100"/>
      <c r="M168" s="100"/>
      <c r="N168" s="100"/>
      <c r="O168" s="100"/>
      <c r="P168" s="100"/>
      <c r="Q168" s="100"/>
      <c r="R168" s="100"/>
      <c r="S168" s="100"/>
    </row>
    <row r="169" spans="1:19" ht="15.75" customHeight="1" x14ac:dyDescent="0.15">
      <c r="A169" s="100"/>
      <c r="B169" s="100"/>
      <c r="H169" s="100"/>
      <c r="I169" s="100"/>
      <c r="J169" s="100"/>
      <c r="K169" s="100"/>
      <c r="L169" s="100"/>
      <c r="M169" s="100"/>
      <c r="N169" s="100"/>
      <c r="O169" s="100"/>
      <c r="P169" s="100"/>
      <c r="Q169" s="100"/>
      <c r="R169" s="100"/>
      <c r="S169" s="100"/>
    </row>
    <row r="170" spans="1:19" ht="15.75" customHeight="1" x14ac:dyDescent="0.15">
      <c r="A170" s="100"/>
      <c r="B170" s="100"/>
      <c r="H170" s="100"/>
      <c r="I170" s="100"/>
      <c r="J170" s="100"/>
      <c r="K170" s="100"/>
      <c r="L170" s="100"/>
      <c r="M170" s="100"/>
      <c r="N170" s="100"/>
      <c r="O170" s="100"/>
      <c r="P170" s="100"/>
      <c r="Q170" s="100"/>
      <c r="R170" s="100"/>
      <c r="S170" s="100"/>
    </row>
    <row r="171" spans="1:19" ht="15.75" customHeight="1" x14ac:dyDescent="0.15">
      <c r="A171" s="100"/>
      <c r="B171" s="100"/>
      <c r="H171" s="100"/>
      <c r="I171" s="100"/>
      <c r="J171" s="100"/>
      <c r="K171" s="100"/>
      <c r="L171" s="100"/>
      <c r="M171" s="100"/>
      <c r="N171" s="100"/>
      <c r="O171" s="100"/>
      <c r="P171" s="100"/>
      <c r="Q171" s="100"/>
      <c r="R171" s="100"/>
      <c r="S171" s="100"/>
    </row>
    <row r="172" spans="1:19" ht="15.75" customHeight="1" x14ac:dyDescent="0.15">
      <c r="A172" s="100"/>
      <c r="B172" s="100"/>
      <c r="H172" s="100"/>
      <c r="I172" s="100"/>
      <c r="J172" s="100"/>
      <c r="K172" s="100"/>
      <c r="L172" s="100"/>
      <c r="M172" s="100"/>
      <c r="N172" s="100"/>
      <c r="O172" s="100"/>
      <c r="P172" s="100"/>
      <c r="Q172" s="100"/>
      <c r="R172" s="100"/>
      <c r="S172" s="100"/>
    </row>
    <row r="173" spans="1:19" ht="15.75" customHeight="1" x14ac:dyDescent="0.15">
      <c r="A173" s="100"/>
      <c r="B173" s="100"/>
      <c r="H173" s="100"/>
      <c r="I173" s="100"/>
      <c r="J173" s="100"/>
      <c r="K173" s="100"/>
      <c r="L173" s="100"/>
      <c r="M173" s="100"/>
      <c r="N173" s="100"/>
      <c r="O173" s="100"/>
      <c r="P173" s="100"/>
      <c r="Q173" s="100"/>
      <c r="R173" s="100"/>
      <c r="S173" s="100"/>
    </row>
    <row r="174" spans="1:19" ht="15.75" customHeight="1" x14ac:dyDescent="0.15">
      <c r="A174" s="100"/>
      <c r="B174" s="100"/>
      <c r="H174" s="100"/>
      <c r="I174" s="100"/>
      <c r="J174" s="100"/>
      <c r="K174" s="100"/>
      <c r="L174" s="100"/>
      <c r="M174" s="100"/>
      <c r="N174" s="100"/>
      <c r="O174" s="100"/>
      <c r="P174" s="100"/>
      <c r="Q174" s="100"/>
      <c r="R174" s="100"/>
      <c r="S174" s="100"/>
    </row>
    <row r="175" spans="1:19" ht="15.75" customHeight="1" x14ac:dyDescent="0.15">
      <c r="A175" s="100"/>
      <c r="B175" s="100"/>
      <c r="H175" s="100"/>
      <c r="I175" s="100"/>
      <c r="J175" s="100"/>
      <c r="K175" s="100"/>
      <c r="L175" s="100"/>
      <c r="M175" s="100"/>
      <c r="N175" s="100"/>
      <c r="O175" s="100"/>
      <c r="P175" s="100"/>
      <c r="Q175" s="100"/>
      <c r="R175" s="100"/>
      <c r="S175" s="100"/>
    </row>
    <row r="176" spans="1:19" ht="15.75" customHeight="1" x14ac:dyDescent="0.15">
      <c r="A176" s="100"/>
      <c r="B176" s="100"/>
      <c r="H176" s="100"/>
      <c r="I176" s="100"/>
      <c r="J176" s="100"/>
      <c r="K176" s="100"/>
      <c r="L176" s="100"/>
      <c r="M176" s="100"/>
      <c r="N176" s="100"/>
      <c r="O176" s="100"/>
      <c r="P176" s="100"/>
      <c r="Q176" s="100"/>
      <c r="R176" s="100"/>
      <c r="S176" s="100"/>
    </row>
    <row r="177" spans="1:19" ht="15.75" customHeight="1" x14ac:dyDescent="0.15">
      <c r="A177" s="100"/>
      <c r="B177" s="100"/>
      <c r="H177" s="100"/>
      <c r="I177" s="100"/>
      <c r="J177" s="100"/>
      <c r="K177" s="100"/>
      <c r="L177" s="100"/>
      <c r="M177" s="100"/>
      <c r="N177" s="100"/>
      <c r="O177" s="100"/>
      <c r="P177" s="100"/>
      <c r="Q177" s="100"/>
      <c r="R177" s="100"/>
      <c r="S177" s="100"/>
    </row>
    <row r="178" spans="1:19" ht="15.75" customHeight="1" x14ac:dyDescent="0.15">
      <c r="A178" s="100"/>
      <c r="B178" s="100"/>
      <c r="H178" s="100"/>
      <c r="I178" s="100"/>
      <c r="J178" s="100"/>
      <c r="K178" s="100"/>
      <c r="L178" s="100"/>
      <c r="M178" s="100"/>
      <c r="N178" s="100"/>
      <c r="O178" s="100"/>
      <c r="P178" s="100"/>
      <c r="Q178" s="100"/>
      <c r="R178" s="100"/>
      <c r="S178" s="100"/>
    </row>
    <row r="179" spans="1:19" ht="15.75" customHeight="1" x14ac:dyDescent="0.15">
      <c r="A179" s="100"/>
      <c r="B179" s="100"/>
      <c r="H179" s="100"/>
      <c r="I179" s="100"/>
      <c r="J179" s="100"/>
      <c r="K179" s="100"/>
      <c r="L179" s="100"/>
      <c r="M179" s="100"/>
      <c r="N179" s="100"/>
      <c r="O179" s="100"/>
      <c r="P179" s="100"/>
      <c r="Q179" s="100"/>
      <c r="R179" s="100"/>
      <c r="S179" s="100"/>
    </row>
    <row r="180" spans="1:19" ht="15.75" customHeight="1" x14ac:dyDescent="0.15">
      <c r="A180" s="100"/>
      <c r="B180" s="100"/>
      <c r="H180" s="100"/>
      <c r="I180" s="100"/>
      <c r="J180" s="100"/>
      <c r="K180" s="100"/>
      <c r="L180" s="100"/>
      <c r="M180" s="100"/>
      <c r="N180" s="100"/>
      <c r="O180" s="100"/>
      <c r="P180" s="100"/>
      <c r="Q180" s="100"/>
      <c r="R180" s="100"/>
      <c r="S180" s="100"/>
    </row>
    <row r="181" spans="1:19" ht="15.75" customHeight="1" x14ac:dyDescent="0.15">
      <c r="A181" s="100"/>
      <c r="B181" s="100"/>
      <c r="H181" s="100"/>
      <c r="I181" s="100"/>
      <c r="J181" s="100"/>
      <c r="K181" s="100"/>
      <c r="L181" s="100"/>
      <c r="M181" s="100"/>
      <c r="N181" s="100"/>
      <c r="O181" s="100"/>
      <c r="P181" s="100"/>
      <c r="Q181" s="100"/>
      <c r="R181" s="100"/>
      <c r="S181" s="100"/>
    </row>
    <row r="182" spans="1:19" ht="15.75" customHeight="1" x14ac:dyDescent="0.15">
      <c r="A182" s="100"/>
      <c r="B182" s="100"/>
      <c r="H182" s="100"/>
      <c r="I182" s="100"/>
      <c r="J182" s="100"/>
      <c r="K182" s="100"/>
      <c r="L182" s="100"/>
      <c r="M182" s="100"/>
      <c r="N182" s="100"/>
      <c r="O182" s="100"/>
      <c r="P182" s="100"/>
      <c r="Q182" s="100"/>
      <c r="R182" s="100"/>
      <c r="S182" s="100"/>
    </row>
    <row r="183" spans="1:19" ht="15.75" customHeight="1" x14ac:dyDescent="0.15">
      <c r="A183" s="100"/>
      <c r="B183" s="100"/>
      <c r="H183" s="100"/>
      <c r="I183" s="100"/>
      <c r="J183" s="100"/>
      <c r="K183" s="100"/>
      <c r="L183" s="100"/>
      <c r="M183" s="100"/>
      <c r="N183" s="100"/>
      <c r="O183" s="100"/>
      <c r="P183" s="100"/>
      <c r="Q183" s="100"/>
      <c r="R183" s="100"/>
      <c r="S183" s="100"/>
    </row>
    <row r="184" spans="1:19" ht="15.75" customHeight="1" x14ac:dyDescent="0.15">
      <c r="A184" s="100"/>
      <c r="B184" s="100"/>
      <c r="H184" s="100"/>
      <c r="I184" s="100"/>
      <c r="J184" s="100"/>
      <c r="K184" s="100"/>
      <c r="L184" s="100"/>
      <c r="M184" s="100"/>
      <c r="N184" s="100"/>
      <c r="O184" s="100"/>
      <c r="P184" s="100"/>
      <c r="Q184" s="100"/>
      <c r="R184" s="100"/>
      <c r="S184" s="100"/>
    </row>
    <row r="185" spans="1:19" ht="15.75" customHeight="1" x14ac:dyDescent="0.15">
      <c r="A185" s="100"/>
      <c r="B185" s="100"/>
      <c r="H185" s="100"/>
      <c r="I185" s="100"/>
      <c r="J185" s="100"/>
      <c r="K185" s="100"/>
      <c r="L185" s="100"/>
      <c r="M185" s="100"/>
      <c r="N185" s="100"/>
      <c r="O185" s="100"/>
      <c r="P185" s="100"/>
      <c r="Q185" s="100"/>
      <c r="R185" s="100"/>
      <c r="S185" s="100"/>
    </row>
    <row r="186" spans="1:19" ht="15.75" customHeight="1" x14ac:dyDescent="0.15">
      <c r="A186" s="100"/>
      <c r="B186" s="100"/>
      <c r="H186" s="100"/>
      <c r="I186" s="100"/>
      <c r="J186" s="100"/>
      <c r="K186" s="100"/>
      <c r="L186" s="100"/>
      <c r="M186" s="100"/>
      <c r="N186" s="100"/>
      <c r="O186" s="100"/>
      <c r="P186" s="100"/>
      <c r="Q186" s="100"/>
      <c r="R186" s="100"/>
      <c r="S186" s="100"/>
    </row>
    <row r="187" spans="1:19" ht="15.75" customHeight="1" x14ac:dyDescent="0.15">
      <c r="A187" s="100"/>
      <c r="B187" s="100"/>
      <c r="H187" s="100"/>
      <c r="I187" s="100"/>
      <c r="J187" s="100"/>
      <c r="K187" s="100"/>
      <c r="L187" s="100"/>
      <c r="M187" s="100"/>
      <c r="N187" s="100"/>
      <c r="O187" s="100"/>
      <c r="P187" s="100"/>
      <c r="Q187" s="100"/>
      <c r="R187" s="100"/>
      <c r="S187" s="100"/>
    </row>
    <row r="188" spans="1:19" ht="15.75" customHeight="1" x14ac:dyDescent="0.15">
      <c r="A188" s="100"/>
      <c r="B188" s="100"/>
      <c r="H188" s="100"/>
      <c r="I188" s="100"/>
      <c r="J188" s="100"/>
      <c r="K188" s="100"/>
      <c r="L188" s="100"/>
      <c r="M188" s="100"/>
      <c r="N188" s="100"/>
      <c r="O188" s="100"/>
      <c r="P188" s="100"/>
      <c r="Q188" s="100"/>
      <c r="R188" s="100"/>
      <c r="S188" s="100"/>
    </row>
    <row r="189" spans="1:19" ht="15.75" customHeight="1" x14ac:dyDescent="0.15">
      <c r="A189" s="100"/>
      <c r="B189" s="100"/>
      <c r="H189" s="100"/>
      <c r="I189" s="100"/>
      <c r="J189" s="100"/>
      <c r="K189" s="100"/>
      <c r="L189" s="100"/>
      <c r="M189" s="100"/>
      <c r="N189" s="100"/>
      <c r="O189" s="100"/>
      <c r="P189" s="100"/>
      <c r="Q189" s="100"/>
      <c r="R189" s="100"/>
      <c r="S189" s="100"/>
    </row>
    <row r="190" spans="1:19" ht="15.75" customHeight="1" x14ac:dyDescent="0.15">
      <c r="A190" s="100"/>
      <c r="B190" s="100"/>
      <c r="H190" s="100"/>
      <c r="I190" s="100"/>
      <c r="J190" s="100"/>
      <c r="K190" s="100"/>
      <c r="L190" s="100"/>
      <c r="M190" s="100"/>
      <c r="N190" s="100"/>
      <c r="O190" s="100"/>
      <c r="P190" s="100"/>
      <c r="Q190" s="100"/>
      <c r="R190" s="100"/>
      <c r="S190" s="100"/>
    </row>
    <row r="191" spans="1:19" ht="15.75" customHeight="1" x14ac:dyDescent="0.15">
      <c r="A191" s="100"/>
      <c r="B191" s="100"/>
      <c r="H191" s="100"/>
      <c r="I191" s="100"/>
      <c r="J191" s="100"/>
      <c r="K191" s="100"/>
      <c r="L191" s="100"/>
      <c r="M191" s="100"/>
      <c r="N191" s="100"/>
      <c r="O191" s="100"/>
      <c r="P191" s="100"/>
      <c r="Q191" s="100"/>
      <c r="R191" s="100"/>
      <c r="S191" s="100"/>
    </row>
    <row r="192" spans="1:19" ht="15.75" customHeight="1" x14ac:dyDescent="0.15">
      <c r="A192" s="100"/>
      <c r="B192" s="100"/>
      <c r="H192" s="100"/>
      <c r="I192" s="100"/>
      <c r="J192" s="100"/>
      <c r="K192" s="100"/>
      <c r="L192" s="100"/>
      <c r="M192" s="100"/>
      <c r="N192" s="100"/>
      <c r="O192" s="100"/>
      <c r="P192" s="100"/>
      <c r="Q192" s="100"/>
      <c r="R192" s="100"/>
      <c r="S192" s="100"/>
    </row>
    <row r="193" spans="1:19" ht="15.75" customHeight="1" x14ac:dyDescent="0.15">
      <c r="A193" s="100"/>
      <c r="B193" s="100"/>
      <c r="H193" s="100"/>
      <c r="I193" s="100"/>
      <c r="J193" s="100"/>
      <c r="K193" s="100"/>
      <c r="L193" s="100"/>
      <c r="M193" s="100"/>
      <c r="N193" s="100"/>
      <c r="O193" s="100"/>
      <c r="P193" s="100"/>
      <c r="Q193" s="100"/>
      <c r="R193" s="100"/>
      <c r="S193" s="100"/>
    </row>
    <row r="194" spans="1:19" ht="15.75" customHeight="1" x14ac:dyDescent="0.15">
      <c r="A194" s="100"/>
      <c r="B194" s="100"/>
      <c r="H194" s="100"/>
      <c r="I194" s="100"/>
      <c r="J194" s="100"/>
      <c r="K194" s="100"/>
      <c r="L194" s="100"/>
      <c r="M194" s="100"/>
      <c r="N194" s="100"/>
      <c r="O194" s="100"/>
      <c r="P194" s="100"/>
      <c r="Q194" s="100"/>
      <c r="R194" s="100"/>
      <c r="S194" s="100"/>
    </row>
    <row r="195" spans="1:19" ht="15.75" customHeight="1" x14ac:dyDescent="0.15">
      <c r="A195" s="100"/>
      <c r="B195" s="100"/>
      <c r="H195" s="100"/>
      <c r="I195" s="100"/>
      <c r="J195" s="100"/>
      <c r="K195" s="100"/>
      <c r="L195" s="100"/>
      <c r="M195" s="100"/>
      <c r="N195" s="100"/>
      <c r="O195" s="100"/>
      <c r="P195" s="100"/>
      <c r="Q195" s="100"/>
      <c r="R195" s="100"/>
      <c r="S195" s="100"/>
    </row>
    <row r="196" spans="1:19" ht="15.75" customHeight="1" x14ac:dyDescent="0.15">
      <c r="A196" s="100"/>
      <c r="B196" s="100"/>
      <c r="H196" s="100"/>
      <c r="I196" s="100"/>
      <c r="J196" s="100"/>
      <c r="K196" s="100"/>
      <c r="L196" s="100"/>
      <c r="M196" s="100"/>
      <c r="N196" s="100"/>
      <c r="O196" s="100"/>
      <c r="P196" s="100"/>
      <c r="Q196" s="100"/>
      <c r="R196" s="100"/>
      <c r="S196" s="100"/>
    </row>
    <row r="197" spans="1:19" ht="15.75" customHeight="1" x14ac:dyDescent="0.15">
      <c r="A197" s="100"/>
      <c r="B197" s="100"/>
      <c r="H197" s="100"/>
      <c r="I197" s="100"/>
      <c r="J197" s="100"/>
      <c r="K197" s="100"/>
      <c r="L197" s="100"/>
      <c r="M197" s="100"/>
      <c r="N197" s="100"/>
      <c r="O197" s="100"/>
      <c r="P197" s="100"/>
      <c r="Q197" s="100"/>
      <c r="R197" s="100"/>
      <c r="S197" s="100"/>
    </row>
    <row r="198" spans="1:19" ht="15.75" customHeight="1" x14ac:dyDescent="0.15">
      <c r="A198" s="100"/>
      <c r="B198" s="100"/>
      <c r="H198" s="100"/>
      <c r="I198" s="100"/>
      <c r="J198" s="100"/>
      <c r="K198" s="100"/>
      <c r="L198" s="100"/>
      <c r="M198" s="100"/>
      <c r="N198" s="100"/>
      <c r="O198" s="100"/>
      <c r="P198" s="100"/>
      <c r="Q198" s="100"/>
      <c r="R198" s="100"/>
      <c r="S198" s="100"/>
    </row>
    <row r="199" spans="1:19" ht="15.75" customHeight="1" x14ac:dyDescent="0.15">
      <c r="A199" s="100"/>
      <c r="B199" s="100"/>
      <c r="H199" s="100"/>
      <c r="I199" s="100"/>
      <c r="J199" s="100"/>
      <c r="K199" s="100"/>
      <c r="L199" s="100"/>
      <c r="M199" s="100"/>
      <c r="N199" s="100"/>
      <c r="O199" s="100"/>
      <c r="P199" s="100"/>
      <c r="Q199" s="100"/>
      <c r="R199" s="100"/>
      <c r="S199" s="100"/>
    </row>
    <row r="200" spans="1:19" ht="15.75" customHeight="1" x14ac:dyDescent="0.15">
      <c r="A200" s="100"/>
      <c r="B200" s="100"/>
      <c r="H200" s="100"/>
      <c r="I200" s="100"/>
      <c r="J200" s="100"/>
      <c r="K200" s="100"/>
      <c r="L200" s="100"/>
      <c r="M200" s="100"/>
      <c r="N200" s="100"/>
      <c r="O200" s="100"/>
      <c r="P200" s="100"/>
      <c r="Q200" s="100"/>
      <c r="R200" s="100"/>
      <c r="S200" s="100"/>
    </row>
    <row r="201" spans="1:19" ht="15.75" customHeight="1" x14ac:dyDescent="0.15">
      <c r="A201" s="100"/>
      <c r="B201" s="100"/>
      <c r="H201" s="100"/>
      <c r="I201" s="100"/>
      <c r="J201" s="100"/>
      <c r="K201" s="100"/>
      <c r="L201" s="100"/>
      <c r="M201" s="100"/>
      <c r="N201" s="100"/>
      <c r="O201" s="100"/>
      <c r="P201" s="100"/>
      <c r="Q201" s="100"/>
      <c r="R201" s="100"/>
      <c r="S201" s="100"/>
    </row>
    <row r="202" spans="1:19" ht="15.75" customHeight="1" x14ac:dyDescent="0.15">
      <c r="A202" s="100"/>
      <c r="B202" s="100"/>
      <c r="H202" s="100"/>
      <c r="I202" s="100"/>
      <c r="J202" s="100"/>
      <c r="K202" s="100"/>
      <c r="L202" s="100"/>
      <c r="M202" s="100"/>
      <c r="N202" s="100"/>
      <c r="O202" s="100"/>
      <c r="P202" s="100"/>
      <c r="Q202" s="100"/>
      <c r="R202" s="100"/>
      <c r="S202" s="100"/>
    </row>
    <row r="203" spans="1:19" ht="15.75" customHeight="1" x14ac:dyDescent="0.15">
      <c r="A203" s="100"/>
      <c r="B203" s="100"/>
      <c r="H203" s="100"/>
      <c r="I203" s="100"/>
      <c r="J203" s="100"/>
      <c r="K203" s="100"/>
      <c r="L203" s="100"/>
      <c r="M203" s="100"/>
      <c r="N203" s="100"/>
      <c r="O203" s="100"/>
      <c r="P203" s="100"/>
      <c r="Q203" s="100"/>
      <c r="R203" s="100"/>
      <c r="S203" s="100"/>
    </row>
    <row r="204" spans="1:19" ht="15.75" customHeight="1" x14ac:dyDescent="0.15">
      <c r="A204" s="100"/>
      <c r="B204" s="100"/>
      <c r="H204" s="100"/>
      <c r="I204" s="100"/>
      <c r="J204" s="100"/>
      <c r="K204" s="100"/>
      <c r="L204" s="100"/>
      <c r="M204" s="100"/>
      <c r="N204" s="100"/>
      <c r="O204" s="100"/>
      <c r="P204" s="100"/>
      <c r="Q204" s="100"/>
      <c r="R204" s="100"/>
      <c r="S204" s="100"/>
    </row>
    <row r="205" spans="1:19" ht="15.75" customHeight="1" x14ac:dyDescent="0.15">
      <c r="A205" s="100"/>
      <c r="B205" s="100"/>
      <c r="H205" s="100"/>
      <c r="I205" s="100"/>
      <c r="J205" s="100"/>
      <c r="K205" s="100"/>
      <c r="L205" s="100"/>
      <c r="M205" s="100"/>
      <c r="N205" s="100"/>
      <c r="O205" s="100"/>
      <c r="P205" s="100"/>
      <c r="Q205" s="100"/>
      <c r="R205" s="100"/>
      <c r="S205" s="100"/>
    </row>
    <row r="206" spans="1:19" ht="15.75" customHeight="1" x14ac:dyDescent="0.15">
      <c r="A206" s="100"/>
      <c r="B206" s="100"/>
      <c r="H206" s="100"/>
      <c r="I206" s="100"/>
      <c r="J206" s="100"/>
      <c r="K206" s="100"/>
      <c r="L206" s="100"/>
      <c r="M206" s="100"/>
      <c r="N206" s="100"/>
      <c r="O206" s="100"/>
      <c r="P206" s="100"/>
      <c r="Q206" s="100"/>
      <c r="R206" s="100"/>
      <c r="S206" s="100"/>
    </row>
    <row r="207" spans="1:19" ht="15.75" customHeight="1" x14ac:dyDescent="0.15">
      <c r="A207" s="100"/>
      <c r="B207" s="100"/>
      <c r="H207" s="100"/>
      <c r="I207" s="100"/>
      <c r="J207" s="100"/>
      <c r="K207" s="100"/>
      <c r="L207" s="100"/>
      <c r="M207" s="100"/>
      <c r="N207" s="100"/>
      <c r="O207" s="100"/>
      <c r="P207" s="100"/>
      <c r="Q207" s="100"/>
      <c r="R207" s="100"/>
      <c r="S207" s="100"/>
    </row>
    <row r="208" spans="1:19" ht="15.75" customHeight="1" x14ac:dyDescent="0.15">
      <c r="A208" s="100"/>
      <c r="B208" s="100"/>
      <c r="H208" s="100"/>
      <c r="I208" s="100"/>
      <c r="J208" s="100"/>
      <c r="K208" s="100"/>
      <c r="L208" s="100"/>
      <c r="M208" s="100"/>
      <c r="N208" s="100"/>
      <c r="O208" s="100"/>
      <c r="P208" s="100"/>
      <c r="Q208" s="100"/>
      <c r="R208" s="100"/>
      <c r="S208" s="100"/>
    </row>
    <row r="209" spans="1:19" ht="15.75" customHeight="1" x14ac:dyDescent="0.15">
      <c r="A209" s="100"/>
      <c r="B209" s="100"/>
      <c r="H209" s="100"/>
      <c r="I209" s="100"/>
      <c r="J209" s="100"/>
      <c r="K209" s="100"/>
      <c r="L209" s="100"/>
      <c r="M209" s="100"/>
      <c r="N209" s="100"/>
      <c r="O209" s="100"/>
      <c r="P209" s="100"/>
      <c r="Q209" s="100"/>
      <c r="R209" s="100"/>
      <c r="S209" s="100"/>
    </row>
    <row r="210" spans="1:19" ht="15.75" customHeight="1" x14ac:dyDescent="0.15">
      <c r="A210" s="100"/>
      <c r="B210" s="100"/>
      <c r="H210" s="100"/>
      <c r="I210" s="100"/>
      <c r="J210" s="100"/>
      <c r="K210" s="100"/>
      <c r="L210" s="100"/>
      <c r="M210" s="100"/>
      <c r="N210" s="100"/>
      <c r="O210" s="100"/>
      <c r="P210" s="100"/>
      <c r="Q210" s="100"/>
      <c r="R210" s="100"/>
      <c r="S210" s="100"/>
    </row>
    <row r="211" spans="1:19" ht="15.75" customHeight="1" x14ac:dyDescent="0.15">
      <c r="A211" s="100"/>
      <c r="B211" s="100"/>
      <c r="H211" s="100"/>
      <c r="I211" s="100"/>
      <c r="J211" s="100"/>
      <c r="K211" s="100"/>
      <c r="L211" s="100"/>
      <c r="M211" s="100"/>
      <c r="N211" s="100"/>
      <c r="O211" s="100"/>
      <c r="P211" s="100"/>
      <c r="Q211" s="100"/>
      <c r="R211" s="100"/>
      <c r="S211" s="100"/>
    </row>
    <row r="212" spans="1:19" ht="15.75" customHeight="1" x14ac:dyDescent="0.15">
      <c r="A212" s="100"/>
      <c r="B212" s="100"/>
      <c r="H212" s="100"/>
      <c r="I212" s="100"/>
      <c r="J212" s="100"/>
      <c r="K212" s="100"/>
      <c r="L212" s="100"/>
      <c r="M212" s="100"/>
      <c r="N212" s="100"/>
      <c r="O212" s="100"/>
      <c r="P212" s="100"/>
      <c r="Q212" s="100"/>
      <c r="R212" s="100"/>
      <c r="S212" s="100"/>
    </row>
    <row r="213" spans="1:19" ht="15.75" customHeight="1" x14ac:dyDescent="0.15">
      <c r="A213" s="100"/>
      <c r="B213" s="100"/>
      <c r="H213" s="100"/>
      <c r="I213" s="100"/>
      <c r="J213" s="100"/>
      <c r="K213" s="100"/>
      <c r="L213" s="100"/>
      <c r="M213" s="100"/>
      <c r="N213" s="100"/>
      <c r="O213" s="100"/>
      <c r="P213" s="100"/>
      <c r="Q213" s="100"/>
      <c r="R213" s="100"/>
      <c r="S213" s="100"/>
    </row>
    <row r="214" spans="1:19" ht="15.75" customHeight="1" x14ac:dyDescent="0.15">
      <c r="A214" s="100"/>
      <c r="B214" s="100"/>
      <c r="H214" s="100"/>
      <c r="I214" s="100"/>
      <c r="J214" s="100"/>
      <c r="K214" s="100"/>
      <c r="L214" s="100"/>
      <c r="M214" s="100"/>
      <c r="N214" s="100"/>
      <c r="O214" s="100"/>
      <c r="P214" s="100"/>
      <c r="Q214" s="100"/>
      <c r="R214" s="100"/>
      <c r="S214" s="100"/>
    </row>
    <row r="215" spans="1:19" ht="15.75" customHeight="1" x14ac:dyDescent="0.15">
      <c r="A215" s="100"/>
      <c r="B215" s="100"/>
      <c r="H215" s="100"/>
      <c r="I215" s="100"/>
      <c r="J215" s="100"/>
      <c r="K215" s="100"/>
      <c r="L215" s="100"/>
      <c r="M215" s="100"/>
      <c r="N215" s="100"/>
      <c r="O215" s="100"/>
      <c r="P215" s="100"/>
      <c r="Q215" s="100"/>
      <c r="R215" s="100"/>
      <c r="S215" s="100"/>
    </row>
    <row r="216" spans="1:19" ht="15.75" customHeight="1" x14ac:dyDescent="0.15">
      <c r="A216" s="100"/>
      <c r="B216" s="100"/>
      <c r="H216" s="100"/>
      <c r="I216" s="100"/>
      <c r="J216" s="100"/>
      <c r="K216" s="100"/>
      <c r="L216" s="100"/>
      <c r="M216" s="100"/>
      <c r="N216" s="100"/>
      <c r="O216" s="100"/>
      <c r="P216" s="100"/>
      <c r="Q216" s="100"/>
      <c r="R216" s="100"/>
      <c r="S216" s="100"/>
    </row>
    <row r="217" spans="1:19" ht="15.75" customHeight="1" x14ac:dyDescent="0.15">
      <c r="A217" s="100"/>
      <c r="B217" s="100"/>
      <c r="H217" s="100"/>
      <c r="I217" s="100"/>
      <c r="J217" s="100"/>
      <c r="K217" s="100"/>
      <c r="L217" s="100"/>
      <c r="M217" s="100"/>
      <c r="N217" s="100"/>
      <c r="O217" s="100"/>
      <c r="P217" s="100"/>
      <c r="Q217" s="100"/>
      <c r="R217" s="100"/>
      <c r="S217" s="100"/>
    </row>
    <row r="218" spans="1:19" ht="15.75" customHeight="1" x14ac:dyDescent="0.15">
      <c r="A218" s="100"/>
      <c r="B218" s="100"/>
      <c r="H218" s="100"/>
      <c r="I218" s="100"/>
      <c r="J218" s="100"/>
      <c r="K218" s="100"/>
      <c r="L218" s="100"/>
      <c r="M218" s="100"/>
      <c r="N218" s="100"/>
      <c r="O218" s="100"/>
      <c r="P218" s="100"/>
      <c r="Q218" s="100"/>
      <c r="R218" s="100"/>
      <c r="S218" s="100"/>
    </row>
    <row r="219" spans="1:19" ht="15.75" customHeight="1" x14ac:dyDescent="0.15">
      <c r="A219" s="100"/>
      <c r="B219" s="100"/>
      <c r="H219" s="100"/>
      <c r="I219" s="100"/>
      <c r="J219" s="100"/>
      <c r="K219" s="100"/>
      <c r="L219" s="100"/>
      <c r="M219" s="100"/>
      <c r="N219" s="100"/>
      <c r="O219" s="100"/>
      <c r="P219" s="100"/>
      <c r="Q219" s="100"/>
      <c r="R219" s="100"/>
      <c r="S219" s="100"/>
    </row>
    <row r="220" spans="1:19" ht="15.75" customHeight="1" x14ac:dyDescent="0.15">
      <c r="A220" s="100"/>
      <c r="B220" s="100"/>
      <c r="H220" s="100"/>
      <c r="I220" s="100"/>
      <c r="J220" s="100"/>
      <c r="K220" s="100"/>
      <c r="L220" s="100"/>
      <c r="M220" s="100"/>
      <c r="N220" s="100"/>
      <c r="O220" s="100"/>
      <c r="P220" s="100"/>
      <c r="Q220" s="100"/>
      <c r="R220" s="100"/>
      <c r="S220" s="100"/>
    </row>
    <row r="221" spans="1:19" ht="15.75" customHeight="1" x14ac:dyDescent="0.15">
      <c r="A221" s="100"/>
      <c r="B221" s="100"/>
      <c r="H221" s="100"/>
      <c r="I221" s="100"/>
      <c r="J221" s="100"/>
      <c r="K221" s="100"/>
      <c r="L221" s="100"/>
      <c r="M221" s="100"/>
      <c r="N221" s="100"/>
      <c r="O221" s="100"/>
      <c r="P221" s="100"/>
      <c r="Q221" s="100"/>
      <c r="R221" s="100"/>
      <c r="S221" s="100"/>
    </row>
    <row r="222" spans="1:19" ht="15.75" customHeight="1" x14ac:dyDescent="0.15">
      <c r="A222" s="100"/>
      <c r="B222" s="100"/>
      <c r="H222" s="100"/>
      <c r="I222" s="100"/>
      <c r="J222" s="100"/>
      <c r="K222" s="100"/>
      <c r="L222" s="100"/>
      <c r="M222" s="100"/>
      <c r="N222" s="100"/>
      <c r="O222" s="100"/>
      <c r="P222" s="100"/>
      <c r="Q222" s="100"/>
      <c r="R222" s="100"/>
      <c r="S222" s="100"/>
    </row>
    <row r="223" spans="1:19" ht="15.75" customHeight="1" x14ac:dyDescent="0.15">
      <c r="A223" s="100"/>
      <c r="B223" s="100"/>
      <c r="H223" s="100"/>
      <c r="I223" s="100"/>
      <c r="J223" s="100"/>
      <c r="K223" s="100"/>
      <c r="L223" s="100"/>
      <c r="M223" s="100"/>
      <c r="N223" s="100"/>
      <c r="O223" s="100"/>
      <c r="P223" s="100"/>
      <c r="Q223" s="100"/>
      <c r="R223" s="100"/>
      <c r="S223" s="100"/>
    </row>
    <row r="224" spans="1:19" ht="15.75" customHeight="1" x14ac:dyDescent="0.15">
      <c r="A224" s="100"/>
      <c r="B224" s="100"/>
      <c r="H224" s="100"/>
      <c r="I224" s="100"/>
      <c r="J224" s="100"/>
      <c r="K224" s="100"/>
      <c r="L224" s="100"/>
      <c r="M224" s="100"/>
      <c r="N224" s="100"/>
      <c r="O224" s="100"/>
      <c r="P224" s="100"/>
      <c r="Q224" s="100"/>
      <c r="R224" s="100"/>
      <c r="S224" s="100"/>
    </row>
    <row r="225" spans="1:19" ht="15.75" customHeight="1" x14ac:dyDescent="0.15">
      <c r="A225" s="100"/>
      <c r="B225" s="100"/>
      <c r="H225" s="100"/>
      <c r="I225" s="100"/>
      <c r="J225" s="100"/>
      <c r="K225" s="100"/>
      <c r="L225" s="100"/>
      <c r="M225" s="100"/>
      <c r="N225" s="100"/>
      <c r="O225" s="100"/>
      <c r="P225" s="100"/>
      <c r="Q225" s="100"/>
      <c r="R225" s="100"/>
      <c r="S225" s="100"/>
    </row>
    <row r="226" spans="1:19" ht="15.75" customHeight="1" x14ac:dyDescent="0.15">
      <c r="A226" s="100"/>
      <c r="B226" s="100"/>
      <c r="H226" s="100"/>
      <c r="I226" s="100"/>
      <c r="J226" s="100"/>
      <c r="K226" s="100"/>
      <c r="L226" s="100"/>
      <c r="M226" s="100"/>
      <c r="N226" s="100"/>
      <c r="O226" s="100"/>
      <c r="P226" s="100"/>
      <c r="Q226" s="100"/>
      <c r="R226" s="100"/>
      <c r="S226" s="100"/>
    </row>
    <row r="227" spans="1:19" ht="15.75" customHeight="1" x14ac:dyDescent="0.15">
      <c r="A227" s="100"/>
      <c r="B227" s="100"/>
      <c r="H227" s="100"/>
      <c r="I227" s="100"/>
      <c r="J227" s="100"/>
      <c r="K227" s="100"/>
      <c r="L227" s="100"/>
      <c r="M227" s="100"/>
      <c r="N227" s="100"/>
      <c r="O227" s="100"/>
      <c r="P227" s="100"/>
      <c r="Q227" s="100"/>
      <c r="R227" s="100"/>
      <c r="S227" s="100"/>
    </row>
    <row r="228" spans="1:19" ht="15.75" customHeight="1" x14ac:dyDescent="0.15">
      <c r="A228" s="100"/>
      <c r="B228" s="100"/>
      <c r="H228" s="100"/>
      <c r="I228" s="100"/>
      <c r="J228" s="100"/>
      <c r="K228" s="100"/>
      <c r="L228" s="100"/>
      <c r="M228" s="100"/>
      <c r="N228" s="100"/>
      <c r="O228" s="100"/>
      <c r="P228" s="100"/>
      <c r="Q228" s="100"/>
      <c r="R228" s="100"/>
      <c r="S228" s="100"/>
    </row>
    <row r="229" spans="1:19" ht="15.75" customHeight="1" x14ac:dyDescent="0.15">
      <c r="A229" s="100"/>
      <c r="B229" s="100"/>
      <c r="H229" s="100"/>
      <c r="I229" s="100"/>
      <c r="J229" s="100"/>
      <c r="K229" s="100"/>
      <c r="L229" s="100"/>
      <c r="M229" s="100"/>
      <c r="N229" s="100"/>
      <c r="O229" s="100"/>
      <c r="P229" s="100"/>
      <c r="Q229" s="100"/>
      <c r="R229" s="100"/>
      <c r="S229" s="100"/>
    </row>
    <row r="230" spans="1:19" ht="15.75" customHeight="1" x14ac:dyDescent="0.15">
      <c r="A230" s="100"/>
      <c r="B230" s="100"/>
      <c r="H230" s="100"/>
      <c r="I230" s="100"/>
      <c r="J230" s="100"/>
      <c r="K230" s="100"/>
      <c r="L230" s="100"/>
      <c r="M230" s="100"/>
      <c r="N230" s="100"/>
      <c r="O230" s="100"/>
      <c r="P230" s="100"/>
      <c r="Q230" s="100"/>
      <c r="R230" s="100"/>
      <c r="S230" s="100"/>
    </row>
    <row r="231" spans="1:19" ht="15.75" customHeight="1" x14ac:dyDescent="0.15">
      <c r="A231" s="100"/>
      <c r="B231" s="100"/>
      <c r="H231" s="100"/>
      <c r="I231" s="100"/>
      <c r="J231" s="100"/>
      <c r="K231" s="100"/>
      <c r="L231" s="100"/>
      <c r="M231" s="100"/>
      <c r="N231" s="100"/>
      <c r="O231" s="100"/>
      <c r="P231" s="100"/>
      <c r="Q231" s="100"/>
      <c r="R231" s="100"/>
      <c r="S231" s="100"/>
    </row>
    <row r="232" spans="1:19" ht="15.75" customHeight="1" x14ac:dyDescent="0.15">
      <c r="A232" s="100"/>
      <c r="B232" s="100"/>
      <c r="H232" s="100"/>
      <c r="I232" s="100"/>
      <c r="J232" s="100"/>
      <c r="K232" s="100"/>
      <c r="L232" s="100"/>
      <c r="M232" s="100"/>
      <c r="N232" s="100"/>
      <c r="O232" s="100"/>
      <c r="P232" s="100"/>
      <c r="Q232" s="100"/>
      <c r="R232" s="100"/>
      <c r="S232" s="100"/>
    </row>
    <row r="233" spans="1:19" ht="15.75" customHeight="1" x14ac:dyDescent="0.15">
      <c r="A233" s="100"/>
      <c r="B233" s="100"/>
      <c r="H233" s="100"/>
      <c r="I233" s="100"/>
      <c r="J233" s="100"/>
      <c r="K233" s="100"/>
      <c r="L233" s="100"/>
      <c r="M233" s="100"/>
      <c r="N233" s="100"/>
      <c r="O233" s="100"/>
      <c r="P233" s="100"/>
      <c r="Q233" s="100"/>
      <c r="R233" s="100"/>
      <c r="S233" s="100"/>
    </row>
    <row r="234" spans="1:19" ht="15.75" customHeight="1" x14ac:dyDescent="0.15">
      <c r="A234" s="100"/>
      <c r="B234" s="100"/>
      <c r="H234" s="100"/>
      <c r="I234" s="100"/>
      <c r="J234" s="100"/>
      <c r="K234" s="100"/>
      <c r="L234" s="100"/>
      <c r="M234" s="100"/>
      <c r="N234" s="100"/>
      <c r="O234" s="100"/>
      <c r="P234" s="100"/>
      <c r="Q234" s="100"/>
      <c r="R234" s="100"/>
      <c r="S234" s="100"/>
    </row>
    <row r="235" spans="1:19" ht="15.75" customHeight="1" x14ac:dyDescent="0.15">
      <c r="A235" s="100"/>
      <c r="B235" s="100"/>
      <c r="H235" s="100"/>
      <c r="I235" s="100"/>
      <c r="J235" s="100"/>
      <c r="K235" s="100"/>
      <c r="L235" s="100"/>
      <c r="M235" s="100"/>
      <c r="N235" s="100"/>
      <c r="O235" s="100"/>
      <c r="P235" s="100"/>
      <c r="Q235" s="100"/>
      <c r="R235" s="100"/>
      <c r="S235" s="100"/>
    </row>
    <row r="236" spans="1:19" ht="15.75" customHeight="1" x14ac:dyDescent="0.15">
      <c r="A236" s="100"/>
      <c r="B236" s="100"/>
      <c r="H236" s="100"/>
      <c r="I236" s="100"/>
      <c r="J236" s="100"/>
      <c r="K236" s="100"/>
      <c r="L236" s="100"/>
      <c r="M236" s="100"/>
      <c r="N236" s="100"/>
      <c r="O236" s="100"/>
      <c r="P236" s="100"/>
      <c r="Q236" s="100"/>
      <c r="R236" s="100"/>
      <c r="S236" s="100"/>
    </row>
    <row r="237" spans="1:19" ht="15.75" customHeight="1" x14ac:dyDescent="0.15">
      <c r="A237" s="100"/>
      <c r="B237" s="100"/>
      <c r="H237" s="100"/>
      <c r="I237" s="100"/>
      <c r="J237" s="100"/>
      <c r="K237" s="100"/>
      <c r="L237" s="100"/>
      <c r="M237" s="100"/>
      <c r="N237" s="100"/>
      <c r="O237" s="100"/>
      <c r="P237" s="100"/>
      <c r="Q237" s="100"/>
      <c r="R237" s="100"/>
      <c r="S237" s="100"/>
    </row>
    <row r="238" spans="1:19" ht="15.75" customHeight="1" x14ac:dyDescent="0.15">
      <c r="A238" s="100"/>
      <c r="B238" s="100"/>
      <c r="H238" s="100"/>
      <c r="I238" s="100"/>
      <c r="J238" s="100"/>
      <c r="K238" s="100"/>
      <c r="L238" s="100"/>
      <c r="M238" s="100"/>
      <c r="N238" s="100"/>
      <c r="O238" s="100"/>
      <c r="P238" s="100"/>
      <c r="Q238" s="100"/>
      <c r="R238" s="100"/>
      <c r="S238" s="100"/>
    </row>
    <row r="239" spans="1:19" ht="15.75" customHeight="1" x14ac:dyDescent="0.15"/>
    <row r="240" spans="1:19"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customSheetViews>
    <customSheetView guid="{17F2E818-2F58-F544-A1D2-F3437437E4D8}" fitToPage="1">
      <selection activeCell="F24" sqref="F24"/>
      <rowBreaks count="1" manualBreakCount="1">
        <brk id="28" max="16383" man="1"/>
      </rowBreaks>
      <pageMargins left="0.7" right="0.7" top="0.75" bottom="0.75" header="0" footer="0"/>
      <printOptions horizontalCentered="1"/>
      <pageSetup scale="77" fitToHeight="0" pageOrder="overThenDown" orientation="landscape"/>
    </customSheetView>
  </customSheetViews>
  <mergeCells count="5">
    <mergeCell ref="C5:G5"/>
    <mergeCell ref="C29:G29"/>
    <mergeCell ref="A48:G49"/>
    <mergeCell ref="I5:J5"/>
    <mergeCell ref="I29:J29"/>
  </mergeCells>
  <printOptions horizontalCentered="1"/>
  <pageMargins left="0.7" right="0.7" top="0.75" bottom="0.75" header="0" footer="0"/>
  <pageSetup scale="63" fitToHeight="0" pageOrder="overThenDown" orientation="landscape"/>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R1000"/>
  <sheetViews>
    <sheetView workbookViewId="0">
      <pane ySplit="5" topLeftCell="A6" activePane="bottomLeft" state="frozen"/>
      <selection pane="bottomLeft" activeCell="B7" sqref="B7"/>
    </sheetView>
  </sheetViews>
  <sheetFormatPr baseColWidth="10" defaultColWidth="14.5" defaultRowHeight="15" customHeight="1" x14ac:dyDescent="0.15"/>
  <cols>
    <col min="1" max="1" width="61.33203125" customWidth="1"/>
    <col min="2" max="2" width="2.5" customWidth="1"/>
    <col min="3" max="3" width="11.6640625" customWidth="1"/>
    <col min="4" max="4" width="11.5" customWidth="1"/>
    <col min="5" max="5" width="11.1640625" customWidth="1"/>
    <col min="6" max="6" width="11.33203125" customWidth="1"/>
    <col min="7" max="7" width="12" customWidth="1"/>
    <col min="8" max="8" width="2.5" customWidth="1"/>
    <col min="9" max="10" width="11.5" customWidth="1"/>
    <col min="11" max="11" width="12" customWidth="1"/>
    <col min="12" max="12" width="11.6640625" customWidth="1"/>
    <col min="13" max="13" width="12.33203125" customWidth="1"/>
    <col min="14" max="14" width="2.5" customWidth="1"/>
    <col min="15" max="15" width="11.83203125" customWidth="1"/>
    <col min="16" max="18" width="10.6640625" hidden="1" customWidth="1"/>
  </cols>
  <sheetData>
    <row r="1" spans="1:18" ht="15.75" customHeight="1" x14ac:dyDescent="0.2">
      <c r="A1" s="55"/>
      <c r="B1" s="55"/>
      <c r="C1" s="55"/>
      <c r="D1" s="55"/>
      <c r="E1" s="55"/>
      <c r="F1" s="55"/>
      <c r="G1" s="55"/>
      <c r="H1" s="55"/>
      <c r="I1" s="55"/>
      <c r="J1" s="55"/>
      <c r="K1" s="55"/>
      <c r="L1" s="55"/>
      <c r="M1" s="55"/>
      <c r="N1" s="55"/>
      <c r="O1" s="55"/>
      <c r="P1" s="55"/>
      <c r="Q1" s="55"/>
      <c r="R1" s="55"/>
    </row>
    <row r="2" spans="1:18" ht="15.75" customHeight="1" x14ac:dyDescent="0.2">
      <c r="A2" s="55"/>
      <c r="B2" s="55"/>
      <c r="C2" s="55"/>
      <c r="D2" s="55"/>
      <c r="E2" s="55"/>
      <c r="F2" s="55"/>
      <c r="G2" s="55"/>
      <c r="H2" s="55"/>
      <c r="I2" s="55"/>
      <c r="J2" s="55"/>
      <c r="K2" s="55"/>
      <c r="L2" s="55"/>
      <c r="M2" s="55"/>
      <c r="N2" s="55"/>
      <c r="O2" s="55"/>
      <c r="P2" s="55"/>
      <c r="Q2" s="55"/>
      <c r="R2" s="55"/>
    </row>
    <row r="3" spans="1:18" ht="15.75" customHeight="1" x14ac:dyDescent="0.2">
      <c r="A3" s="55"/>
      <c r="B3" s="55"/>
      <c r="C3" s="171" t="s">
        <v>105</v>
      </c>
      <c r="D3" s="169"/>
      <c r="E3" s="169"/>
      <c r="F3" s="169"/>
      <c r="G3" s="170"/>
      <c r="H3" s="56"/>
      <c r="I3" s="171" t="s">
        <v>3</v>
      </c>
      <c r="J3" s="169"/>
      <c r="K3" s="169"/>
      <c r="L3" s="169"/>
      <c r="M3" s="170"/>
      <c r="N3" s="55"/>
      <c r="O3" s="171" t="s">
        <v>4</v>
      </c>
      <c r="P3" s="169"/>
      <c r="Q3" s="169"/>
      <c r="R3" s="170"/>
    </row>
    <row r="4" spans="1:18" ht="15.75" customHeight="1" x14ac:dyDescent="0.2">
      <c r="A4" s="55"/>
      <c r="B4" s="55"/>
      <c r="C4" s="36" t="s">
        <v>5</v>
      </c>
      <c r="D4" s="36" t="s">
        <v>6</v>
      </c>
      <c r="E4" s="36" t="s">
        <v>7</v>
      </c>
      <c r="F4" s="36" t="s">
        <v>8</v>
      </c>
      <c r="G4" s="36" t="s">
        <v>9</v>
      </c>
      <c r="H4" s="56"/>
      <c r="I4" s="36" t="s">
        <v>5</v>
      </c>
      <c r="J4" s="36" t="s">
        <v>6</v>
      </c>
      <c r="K4" s="36" t="s">
        <v>7</v>
      </c>
      <c r="L4" s="36" t="s">
        <v>8</v>
      </c>
      <c r="M4" s="36" t="s">
        <v>9</v>
      </c>
      <c r="N4" s="55"/>
      <c r="O4" s="36" t="s">
        <v>5</v>
      </c>
      <c r="P4" s="36" t="s">
        <v>6</v>
      </c>
      <c r="Q4" s="36" t="s">
        <v>7</v>
      </c>
      <c r="R4" s="36" t="s">
        <v>8</v>
      </c>
    </row>
    <row r="5" spans="1:18" ht="15.75" customHeight="1" x14ac:dyDescent="0.2">
      <c r="A5" s="57" t="s">
        <v>158</v>
      </c>
      <c r="B5" s="55"/>
      <c r="C5" s="55"/>
      <c r="D5" s="55"/>
      <c r="E5" s="55"/>
      <c r="F5" s="55"/>
      <c r="G5" s="55"/>
      <c r="H5" s="55"/>
      <c r="I5" s="55"/>
      <c r="J5" s="55"/>
      <c r="K5" s="55"/>
      <c r="L5" s="55"/>
      <c r="M5" s="55"/>
      <c r="N5" s="55"/>
      <c r="O5" s="55"/>
      <c r="P5" s="55"/>
      <c r="Q5" s="55"/>
      <c r="R5" s="55"/>
    </row>
    <row r="6" spans="1:18" ht="15.75" customHeight="1" x14ac:dyDescent="0.2">
      <c r="A6" s="58" t="s">
        <v>23</v>
      </c>
      <c r="B6" s="55"/>
      <c r="C6" s="59">
        <v>-10600</v>
      </c>
      <c r="D6" s="59">
        <v>-15820</v>
      </c>
      <c r="E6" s="59">
        <v>-12223</v>
      </c>
      <c r="F6" s="59">
        <v>-12285</v>
      </c>
      <c r="G6" s="59">
        <f>C6+D6+E6+F6</f>
        <v>-50928</v>
      </c>
      <c r="H6" s="55"/>
      <c r="I6" s="59">
        <v>-14953</v>
      </c>
      <c r="J6" s="59">
        <v>-15588</v>
      </c>
      <c r="K6" s="59">
        <v>-62803</v>
      </c>
      <c r="L6" s="59">
        <v>-25245</v>
      </c>
      <c r="M6" s="59">
        <f>SUM(I6:L6)</f>
        <v>-118589</v>
      </c>
      <c r="N6" s="55"/>
      <c r="O6" s="59">
        <v>-35845</v>
      </c>
      <c r="P6" s="55"/>
      <c r="Q6" s="55"/>
      <c r="R6" s="55"/>
    </row>
    <row r="7" spans="1:18" ht="15.75" customHeight="1" x14ac:dyDescent="0.2">
      <c r="A7" s="58" t="s">
        <v>159</v>
      </c>
      <c r="B7" s="55"/>
      <c r="C7" s="60"/>
      <c r="D7" s="60"/>
      <c r="E7" s="60"/>
      <c r="F7" s="60"/>
      <c r="G7" s="60"/>
      <c r="H7" s="55"/>
      <c r="I7" s="60"/>
      <c r="J7" s="60"/>
      <c r="K7" s="60"/>
      <c r="L7" s="60"/>
      <c r="M7" s="60"/>
      <c r="N7" s="55"/>
      <c r="O7" s="60"/>
      <c r="P7" s="55"/>
      <c r="Q7" s="55"/>
      <c r="R7" s="55"/>
    </row>
    <row r="8" spans="1:18" ht="15.75" customHeight="1" x14ac:dyDescent="0.2">
      <c r="A8" s="58" t="s">
        <v>160</v>
      </c>
      <c r="B8" s="55"/>
      <c r="C8" s="60">
        <v>0</v>
      </c>
      <c r="D8" s="55">
        <v>94</v>
      </c>
      <c r="E8" s="60">
        <v>0</v>
      </c>
      <c r="F8" s="55">
        <v>1</v>
      </c>
      <c r="G8" s="60">
        <f t="shared" ref="G8:G13" si="0">C8+D8+E8+F8</f>
        <v>95</v>
      </c>
      <c r="H8" s="55"/>
      <c r="I8" s="60">
        <v>24</v>
      </c>
      <c r="J8" s="55">
        <v>151</v>
      </c>
      <c r="K8" s="55">
        <v>122</v>
      </c>
      <c r="L8" s="55">
        <v>356</v>
      </c>
      <c r="M8" s="60">
        <f t="shared" ref="M8:M16" si="1">SUM(I8:L8)</f>
        <v>653</v>
      </c>
      <c r="N8" s="55"/>
      <c r="O8" s="60">
        <v>383</v>
      </c>
      <c r="P8" s="55"/>
      <c r="Q8" s="55"/>
      <c r="R8" s="55"/>
    </row>
    <row r="9" spans="1:18" ht="15.75" customHeight="1" x14ac:dyDescent="0.2">
      <c r="A9" s="61" t="s">
        <v>161</v>
      </c>
      <c r="B9" s="55"/>
      <c r="C9" s="60">
        <v>1065</v>
      </c>
      <c r="D9" s="60">
        <v>1061</v>
      </c>
      <c r="E9" s="60">
        <v>1105</v>
      </c>
      <c r="F9" s="60">
        <v>1000</v>
      </c>
      <c r="G9" s="60">
        <f t="shared" si="0"/>
        <v>4231</v>
      </c>
      <c r="H9" s="55"/>
      <c r="I9" s="60">
        <v>648</v>
      </c>
      <c r="J9" s="60">
        <v>515</v>
      </c>
      <c r="K9" s="60">
        <v>528</v>
      </c>
      <c r="L9" s="60">
        <v>542</v>
      </c>
      <c r="M9" s="60">
        <f t="shared" si="1"/>
        <v>2233</v>
      </c>
      <c r="N9" s="55"/>
      <c r="O9" s="60">
        <v>743</v>
      </c>
      <c r="P9" s="55"/>
      <c r="Q9" s="55"/>
      <c r="R9" s="55"/>
    </row>
    <row r="10" spans="1:18" ht="15.75" customHeight="1" x14ac:dyDescent="0.2">
      <c r="A10" s="61" t="s">
        <v>162</v>
      </c>
      <c r="B10" s="55"/>
      <c r="C10" s="60">
        <v>19</v>
      </c>
      <c r="D10" s="60">
        <v>57</v>
      </c>
      <c r="E10" s="60">
        <v>92</v>
      </c>
      <c r="F10" s="60">
        <v>154</v>
      </c>
      <c r="G10" s="60">
        <f t="shared" si="0"/>
        <v>322</v>
      </c>
      <c r="H10" s="55"/>
      <c r="I10" s="60">
        <v>234</v>
      </c>
      <c r="J10" s="60">
        <v>329</v>
      </c>
      <c r="K10" s="60">
        <v>448</v>
      </c>
      <c r="L10" s="60">
        <v>596</v>
      </c>
      <c r="M10" s="60">
        <f t="shared" si="1"/>
        <v>1607</v>
      </c>
      <c r="N10" s="55"/>
      <c r="O10" s="60">
        <v>711</v>
      </c>
      <c r="P10" s="55"/>
      <c r="Q10" s="55"/>
      <c r="R10" s="55"/>
    </row>
    <row r="11" spans="1:18" ht="15.75" customHeight="1" x14ac:dyDescent="0.2">
      <c r="A11" s="61" t="s">
        <v>163</v>
      </c>
      <c r="B11" s="55"/>
      <c r="C11" s="60">
        <v>940</v>
      </c>
      <c r="D11" s="60">
        <v>4874</v>
      </c>
      <c r="E11" s="60">
        <v>1359</v>
      </c>
      <c r="F11" s="60">
        <v>1374</v>
      </c>
      <c r="G11" s="60">
        <f t="shared" si="0"/>
        <v>8547</v>
      </c>
      <c r="H11" s="55"/>
      <c r="I11" s="60">
        <v>1510</v>
      </c>
      <c r="J11" s="60">
        <v>1918</v>
      </c>
      <c r="K11" s="60">
        <v>41628</v>
      </c>
      <c r="L11" s="60">
        <v>3330</v>
      </c>
      <c r="M11" s="60">
        <f t="shared" si="1"/>
        <v>48386</v>
      </c>
      <c r="N11" s="55"/>
      <c r="O11" s="60">
        <v>3982</v>
      </c>
      <c r="P11" s="55"/>
      <c r="Q11" s="55"/>
      <c r="R11" s="55"/>
    </row>
    <row r="12" spans="1:18" ht="15.75" customHeight="1" x14ac:dyDescent="0.2">
      <c r="A12" s="61" t="s">
        <v>164</v>
      </c>
      <c r="B12" s="55"/>
      <c r="C12" s="60">
        <v>-156</v>
      </c>
      <c r="D12" s="60">
        <v>-176</v>
      </c>
      <c r="E12" s="60">
        <v>-156</v>
      </c>
      <c r="F12" s="60">
        <v>-332</v>
      </c>
      <c r="G12" s="60">
        <f t="shared" si="0"/>
        <v>-820</v>
      </c>
      <c r="H12" s="55"/>
      <c r="I12" s="60">
        <v>-382</v>
      </c>
      <c r="J12" s="60">
        <v>-316</v>
      </c>
      <c r="K12" s="60">
        <v>-184</v>
      </c>
      <c r="L12" s="60">
        <v>-134</v>
      </c>
      <c r="M12" s="60">
        <f t="shared" si="1"/>
        <v>-1016</v>
      </c>
      <c r="N12" s="55"/>
      <c r="O12" s="60">
        <v>-48</v>
      </c>
      <c r="P12" s="55"/>
      <c r="Q12" s="55"/>
      <c r="R12" s="55"/>
    </row>
    <row r="13" spans="1:18" ht="15.75" customHeight="1" x14ac:dyDescent="0.2">
      <c r="A13" s="61" t="s">
        <v>165</v>
      </c>
      <c r="B13" s="55"/>
      <c r="C13" s="60">
        <v>-2</v>
      </c>
      <c r="D13" s="60">
        <v>-1</v>
      </c>
      <c r="E13" s="60">
        <v>-1</v>
      </c>
      <c r="F13" s="60">
        <v>39</v>
      </c>
      <c r="G13" s="60">
        <f t="shared" si="0"/>
        <v>35</v>
      </c>
      <c r="H13" s="55"/>
      <c r="I13" s="60">
        <v>11</v>
      </c>
      <c r="J13" s="60">
        <v>43</v>
      </c>
      <c r="K13" s="60">
        <v>55</v>
      </c>
      <c r="L13" s="60">
        <v>8</v>
      </c>
      <c r="M13" s="60">
        <f t="shared" si="1"/>
        <v>117</v>
      </c>
      <c r="N13" s="55"/>
      <c r="O13" s="60">
        <v>0</v>
      </c>
      <c r="P13" s="55"/>
      <c r="Q13" s="55"/>
      <c r="R13" s="55"/>
    </row>
    <row r="14" spans="1:18" ht="15.75" customHeight="1" x14ac:dyDescent="0.2">
      <c r="A14" s="61" t="s">
        <v>166</v>
      </c>
      <c r="B14" s="55"/>
      <c r="C14" s="60">
        <v>0</v>
      </c>
      <c r="D14" s="60">
        <v>0</v>
      </c>
      <c r="E14" s="60">
        <v>0</v>
      </c>
      <c r="F14" s="60">
        <v>0</v>
      </c>
      <c r="G14" s="60">
        <v>0</v>
      </c>
      <c r="H14" s="55"/>
      <c r="I14" s="60">
        <v>2281</v>
      </c>
      <c r="J14" s="60">
        <v>1425</v>
      </c>
      <c r="K14" s="60">
        <v>2025</v>
      </c>
      <c r="L14" s="60">
        <v>2497</v>
      </c>
      <c r="M14" s="60">
        <f t="shared" si="1"/>
        <v>8228</v>
      </c>
      <c r="N14" s="55"/>
      <c r="O14" s="60">
        <v>2962</v>
      </c>
      <c r="P14" s="55"/>
      <c r="Q14" s="55"/>
      <c r="R14" s="55"/>
    </row>
    <row r="15" spans="1:18" ht="15.75" customHeight="1" x14ac:dyDescent="0.2">
      <c r="A15" s="61" t="s">
        <v>167</v>
      </c>
      <c r="B15" s="55"/>
      <c r="C15" s="60">
        <v>0</v>
      </c>
      <c r="D15" s="60">
        <v>0</v>
      </c>
      <c r="E15" s="60">
        <v>0</v>
      </c>
      <c r="F15" s="60">
        <v>0</v>
      </c>
      <c r="G15" s="60">
        <v>0</v>
      </c>
      <c r="H15" s="55"/>
      <c r="I15" s="60">
        <v>0</v>
      </c>
      <c r="J15" s="60">
        <v>0</v>
      </c>
      <c r="K15" s="60">
        <v>0</v>
      </c>
      <c r="L15" s="60">
        <v>49</v>
      </c>
      <c r="M15" s="60">
        <f t="shared" si="1"/>
        <v>49</v>
      </c>
      <c r="N15" s="55"/>
      <c r="O15" s="60">
        <v>4402</v>
      </c>
      <c r="P15" s="55"/>
      <c r="Q15" s="55"/>
      <c r="R15" s="55"/>
    </row>
    <row r="16" spans="1:18" ht="15.75" customHeight="1" x14ac:dyDescent="0.2">
      <c r="A16" s="61" t="s">
        <v>168</v>
      </c>
      <c r="B16" s="55"/>
      <c r="C16" s="60">
        <v>0</v>
      </c>
      <c r="D16" s="60">
        <v>0</v>
      </c>
      <c r="E16" s="60">
        <v>0</v>
      </c>
      <c r="F16" s="60">
        <v>0</v>
      </c>
      <c r="G16" s="60">
        <v>0</v>
      </c>
      <c r="H16" s="55"/>
      <c r="I16" s="60">
        <v>0</v>
      </c>
      <c r="J16" s="60">
        <v>0</v>
      </c>
      <c r="K16" s="60">
        <v>0</v>
      </c>
      <c r="L16" s="60">
        <v>29</v>
      </c>
      <c r="M16" s="60">
        <f t="shared" si="1"/>
        <v>29</v>
      </c>
      <c r="N16" s="55"/>
      <c r="O16" s="60">
        <v>2589</v>
      </c>
      <c r="P16" s="55"/>
      <c r="Q16" s="55"/>
      <c r="R16" s="55"/>
    </row>
    <row r="17" spans="1:18" ht="15.75" customHeight="1" x14ac:dyDescent="0.2">
      <c r="A17" s="62" t="s">
        <v>169</v>
      </c>
      <c r="B17" s="55"/>
      <c r="C17" s="60"/>
      <c r="D17" s="60"/>
      <c r="E17" s="60"/>
      <c r="F17" s="60"/>
      <c r="G17" s="60"/>
      <c r="H17" s="55"/>
      <c r="I17" s="60"/>
      <c r="J17" s="60"/>
      <c r="K17" s="60"/>
      <c r="L17" s="60"/>
      <c r="M17" s="60"/>
      <c r="N17" s="55"/>
      <c r="O17" s="55"/>
      <c r="P17" s="55"/>
      <c r="Q17" s="55"/>
      <c r="R17" s="55"/>
    </row>
    <row r="18" spans="1:18" ht="15.75" customHeight="1" x14ac:dyDescent="0.2">
      <c r="A18" s="61" t="s">
        <v>170</v>
      </c>
      <c r="B18" s="55"/>
      <c r="C18" s="60">
        <v>-156</v>
      </c>
      <c r="D18" s="60">
        <v>-1699</v>
      </c>
      <c r="E18" s="60">
        <v>14</v>
      </c>
      <c r="F18" s="60">
        <v>-1586</v>
      </c>
      <c r="G18" s="60">
        <f t="shared" ref="G18:G26" si="2">C18+D18+E18+F18</f>
        <v>-3427</v>
      </c>
      <c r="H18" s="55"/>
      <c r="I18" s="60">
        <v>-822</v>
      </c>
      <c r="J18" s="60">
        <v>-1278</v>
      </c>
      <c r="K18" s="60">
        <v>-3138</v>
      </c>
      <c r="L18" s="60">
        <v>-2480</v>
      </c>
      <c r="M18" s="60">
        <f t="shared" ref="M18:M24" si="3">SUM(I18:L18)</f>
        <v>-7718</v>
      </c>
      <c r="N18" s="55"/>
      <c r="O18" s="60">
        <v>-2877</v>
      </c>
      <c r="P18" s="55"/>
      <c r="Q18" s="55"/>
      <c r="R18" s="55"/>
    </row>
    <row r="19" spans="1:18" ht="15.75" customHeight="1" x14ac:dyDescent="0.2">
      <c r="A19" s="61" t="s">
        <v>171</v>
      </c>
      <c r="B19" s="55"/>
      <c r="C19" s="60">
        <v>-443</v>
      </c>
      <c r="D19" s="60">
        <v>-489</v>
      </c>
      <c r="E19" s="60">
        <v>-1236</v>
      </c>
      <c r="F19" s="60">
        <v>-2366</v>
      </c>
      <c r="G19" s="60">
        <f t="shared" si="2"/>
        <v>-4534</v>
      </c>
      <c r="H19" s="55"/>
      <c r="I19" s="60">
        <v>-1541</v>
      </c>
      <c r="J19" s="60">
        <v>-810</v>
      </c>
      <c r="K19" s="60">
        <v>-3007</v>
      </c>
      <c r="L19" s="60">
        <v>-3330</v>
      </c>
      <c r="M19" s="60">
        <f t="shared" si="3"/>
        <v>-8688</v>
      </c>
      <c r="N19" s="55"/>
      <c r="O19" s="60">
        <v>-1081</v>
      </c>
      <c r="P19" s="55"/>
      <c r="Q19" s="55"/>
      <c r="R19" s="55"/>
    </row>
    <row r="20" spans="1:18" ht="15.75" customHeight="1" x14ac:dyDescent="0.2">
      <c r="A20" s="61" t="s">
        <v>116</v>
      </c>
      <c r="B20" s="55"/>
      <c r="C20" s="60">
        <v>-2744</v>
      </c>
      <c r="D20" s="60">
        <v>-366</v>
      </c>
      <c r="E20" s="60">
        <v>-542</v>
      </c>
      <c r="F20" s="60">
        <v>-38</v>
      </c>
      <c r="G20" s="60">
        <f t="shared" si="2"/>
        <v>-3690</v>
      </c>
      <c r="H20" s="55"/>
      <c r="I20" s="60">
        <v>-804</v>
      </c>
      <c r="J20" s="60">
        <v>-33</v>
      </c>
      <c r="K20" s="60">
        <v>-559</v>
      </c>
      <c r="L20" s="60">
        <v>-395</v>
      </c>
      <c r="M20" s="60">
        <f t="shared" si="3"/>
        <v>-1791</v>
      </c>
      <c r="N20" s="55"/>
      <c r="O20" s="60">
        <v>-528</v>
      </c>
      <c r="P20" s="55"/>
      <c r="Q20" s="55"/>
      <c r="R20" s="55"/>
    </row>
    <row r="21" spans="1:18" ht="15.75" customHeight="1" x14ac:dyDescent="0.2">
      <c r="A21" s="61" t="s">
        <v>121</v>
      </c>
      <c r="B21" s="55"/>
      <c r="C21" s="60">
        <v>-518</v>
      </c>
      <c r="D21" s="60">
        <v>-114</v>
      </c>
      <c r="E21" s="60">
        <v>2037</v>
      </c>
      <c r="F21" s="60">
        <v>-1043</v>
      </c>
      <c r="G21" s="60">
        <f t="shared" si="2"/>
        <v>362</v>
      </c>
      <c r="H21" s="55"/>
      <c r="I21" s="60">
        <v>1428</v>
      </c>
      <c r="J21" s="60">
        <v>358</v>
      </c>
      <c r="K21" s="60">
        <v>1655</v>
      </c>
      <c r="L21" s="60">
        <v>31</v>
      </c>
      <c r="M21" s="60">
        <f t="shared" si="3"/>
        <v>3472</v>
      </c>
      <c r="N21" s="55"/>
      <c r="O21" s="60">
        <v>3135</v>
      </c>
      <c r="P21" s="55"/>
      <c r="Q21" s="55"/>
      <c r="R21" s="55"/>
    </row>
    <row r="22" spans="1:18" ht="15.75" customHeight="1" x14ac:dyDescent="0.2">
      <c r="A22" s="61" t="s">
        <v>122</v>
      </c>
      <c r="B22" s="55"/>
      <c r="C22" s="60">
        <v>468</v>
      </c>
      <c r="D22" s="60">
        <v>1239</v>
      </c>
      <c r="E22" s="60">
        <v>556</v>
      </c>
      <c r="F22" s="60">
        <v>1760</v>
      </c>
      <c r="G22" s="60">
        <f t="shared" si="2"/>
        <v>4023</v>
      </c>
      <c r="H22" s="55"/>
      <c r="I22" s="60">
        <v>-644</v>
      </c>
      <c r="J22" s="60">
        <v>1785</v>
      </c>
      <c r="K22" s="60">
        <v>3767</v>
      </c>
      <c r="L22" s="60">
        <v>3413</v>
      </c>
      <c r="M22" s="60">
        <f t="shared" si="3"/>
        <v>8321</v>
      </c>
      <c r="N22" s="55"/>
      <c r="O22" s="60">
        <v>296</v>
      </c>
      <c r="P22" s="55"/>
      <c r="Q22" s="55"/>
      <c r="R22" s="55"/>
    </row>
    <row r="23" spans="1:18" ht="15.75" customHeight="1" x14ac:dyDescent="0.2">
      <c r="A23" s="55" t="s">
        <v>123</v>
      </c>
      <c r="B23" s="55"/>
      <c r="C23" s="60">
        <v>4273</v>
      </c>
      <c r="D23" s="60">
        <v>4044</v>
      </c>
      <c r="E23" s="60">
        <v>2750</v>
      </c>
      <c r="F23" s="60">
        <v>4022</v>
      </c>
      <c r="G23" s="60">
        <f t="shared" si="2"/>
        <v>15089</v>
      </c>
      <c r="H23" s="55"/>
      <c r="I23" s="60">
        <v>7656</v>
      </c>
      <c r="J23" s="60">
        <v>6928</v>
      </c>
      <c r="K23" s="60">
        <v>11202</v>
      </c>
      <c r="L23" s="60">
        <v>6403</v>
      </c>
      <c r="M23" s="60">
        <f t="shared" si="3"/>
        <v>32189</v>
      </c>
      <c r="N23" s="55"/>
      <c r="O23" s="60">
        <v>6036</v>
      </c>
      <c r="P23" s="55"/>
      <c r="Q23" s="55"/>
      <c r="R23" s="55"/>
    </row>
    <row r="24" spans="1:18" ht="15.75" customHeight="1" x14ac:dyDescent="0.2">
      <c r="A24" s="63" t="s">
        <v>172</v>
      </c>
      <c r="B24" s="55"/>
      <c r="C24" s="60">
        <v>0</v>
      </c>
      <c r="D24" s="60">
        <v>0</v>
      </c>
      <c r="E24" s="60">
        <v>0</v>
      </c>
      <c r="F24" s="60">
        <v>0</v>
      </c>
      <c r="G24" s="60">
        <f t="shared" si="2"/>
        <v>0</v>
      </c>
      <c r="H24" s="55"/>
      <c r="I24" s="60">
        <v>-1600</v>
      </c>
      <c r="J24" s="60">
        <v>-1573</v>
      </c>
      <c r="K24" s="60">
        <v>-1851</v>
      </c>
      <c r="L24" s="60">
        <v>-2594</v>
      </c>
      <c r="M24" s="60">
        <f t="shared" si="3"/>
        <v>-7618</v>
      </c>
      <c r="N24" s="55"/>
      <c r="O24" s="60">
        <v>-3014</v>
      </c>
      <c r="P24" s="55"/>
      <c r="Q24" s="55"/>
      <c r="R24" s="55"/>
    </row>
    <row r="25" spans="1:18" ht="15.75" customHeight="1" x14ac:dyDescent="0.2">
      <c r="A25" s="55" t="s">
        <v>173</v>
      </c>
      <c r="B25" s="55"/>
      <c r="C25" s="64">
        <v>563</v>
      </c>
      <c r="D25" s="64">
        <v>-15</v>
      </c>
      <c r="E25" s="64">
        <v>48</v>
      </c>
      <c r="F25" s="64">
        <v>-81</v>
      </c>
      <c r="G25" s="64">
        <f t="shared" si="2"/>
        <v>515</v>
      </c>
      <c r="H25" s="55"/>
      <c r="I25" s="64">
        <v>0</v>
      </c>
      <c r="J25" s="64">
        <v>0</v>
      </c>
      <c r="K25" s="64">
        <v>0</v>
      </c>
      <c r="L25" s="64">
        <v>0</v>
      </c>
      <c r="M25" s="64">
        <v>0</v>
      </c>
      <c r="N25" s="55"/>
      <c r="O25" s="64">
        <v>0</v>
      </c>
      <c r="P25" s="55"/>
      <c r="Q25" s="55"/>
      <c r="R25" s="55"/>
    </row>
    <row r="26" spans="1:18" ht="15.75" customHeight="1" x14ac:dyDescent="0.2">
      <c r="A26" s="62" t="s">
        <v>69</v>
      </c>
      <c r="B26" s="55"/>
      <c r="C26" s="60">
        <f t="shared" ref="C26:F26" si="4">SUM(C6:C25)</f>
        <v>-7291</v>
      </c>
      <c r="D26" s="60">
        <f t="shared" si="4"/>
        <v>-7311</v>
      </c>
      <c r="E26" s="60">
        <f t="shared" si="4"/>
        <v>-6197</v>
      </c>
      <c r="F26" s="60">
        <f t="shared" si="4"/>
        <v>-9381</v>
      </c>
      <c r="G26" s="60">
        <f t="shared" si="2"/>
        <v>-30180</v>
      </c>
      <c r="H26" s="55"/>
      <c r="I26" s="60">
        <f t="shared" ref="I26:M26" si="5">SUM(I6:I25)</f>
        <v>-6954</v>
      </c>
      <c r="J26" s="60">
        <f t="shared" si="5"/>
        <v>-6146</v>
      </c>
      <c r="K26" s="60">
        <f t="shared" si="5"/>
        <v>-10112</v>
      </c>
      <c r="L26" s="60">
        <f t="shared" si="5"/>
        <v>-16924</v>
      </c>
      <c r="M26" s="60">
        <f t="shared" si="5"/>
        <v>-40136</v>
      </c>
      <c r="N26" s="55"/>
      <c r="O26" s="60">
        <f>SUM(O6:O25)</f>
        <v>-18154</v>
      </c>
      <c r="P26" s="55"/>
      <c r="Q26" s="55"/>
      <c r="R26" s="55"/>
    </row>
    <row r="27" spans="1:18" ht="15.75" customHeight="1" x14ac:dyDescent="0.2">
      <c r="A27" s="58"/>
      <c r="B27" s="55"/>
      <c r="C27" s="55"/>
      <c r="D27" s="55"/>
      <c r="E27" s="55"/>
      <c r="F27" s="55"/>
      <c r="G27" s="55"/>
      <c r="H27" s="55"/>
      <c r="I27" s="55"/>
      <c r="J27" s="55"/>
      <c r="K27" s="55"/>
      <c r="L27" s="55"/>
      <c r="M27" s="55"/>
      <c r="N27" s="55"/>
      <c r="O27" s="55"/>
      <c r="P27" s="55"/>
      <c r="Q27" s="55"/>
      <c r="R27" s="55"/>
    </row>
    <row r="28" spans="1:18" ht="15.75" customHeight="1" x14ac:dyDescent="0.2">
      <c r="A28" s="62" t="s">
        <v>174</v>
      </c>
      <c r="B28" s="55"/>
      <c r="C28" s="55"/>
      <c r="D28" s="55"/>
      <c r="E28" s="55"/>
      <c r="F28" s="55"/>
      <c r="G28" s="55"/>
      <c r="H28" s="55"/>
      <c r="I28" s="55"/>
      <c r="J28" s="55"/>
      <c r="K28" s="55"/>
      <c r="L28" s="55"/>
      <c r="M28" s="55"/>
      <c r="N28" s="55"/>
      <c r="O28" s="55"/>
      <c r="P28" s="55"/>
      <c r="Q28" s="55"/>
      <c r="R28" s="55"/>
    </row>
    <row r="29" spans="1:18" ht="15.75" customHeight="1" x14ac:dyDescent="0.2">
      <c r="A29" s="61" t="s">
        <v>175</v>
      </c>
      <c r="B29" s="55"/>
      <c r="C29" s="60">
        <v>-27888</v>
      </c>
      <c r="D29" s="60">
        <v>-7642</v>
      </c>
      <c r="E29" s="60">
        <v>-17152</v>
      </c>
      <c r="F29" s="60">
        <v>-50523</v>
      </c>
      <c r="G29" s="60">
        <f t="shared" ref="G29:G34" si="6">C29+D29+E29+F29</f>
        <v>-103205</v>
      </c>
      <c r="H29" s="55"/>
      <c r="I29" s="60">
        <v>-27407</v>
      </c>
      <c r="J29" s="60">
        <v>-25599</v>
      </c>
      <c r="K29" s="60">
        <v>-22963</v>
      </c>
      <c r="L29" s="60">
        <v>-1790</v>
      </c>
      <c r="M29" s="60">
        <f t="shared" ref="M29:M33" si="7">SUM(I29:L29)</f>
        <v>-77759</v>
      </c>
      <c r="N29" s="55"/>
      <c r="O29" s="60">
        <v>0</v>
      </c>
      <c r="P29" s="55"/>
      <c r="Q29" s="55"/>
      <c r="R29" s="55"/>
    </row>
    <row r="30" spans="1:18" ht="15.75" customHeight="1" x14ac:dyDescent="0.2">
      <c r="A30" s="61" t="s">
        <v>176</v>
      </c>
      <c r="B30" s="55"/>
      <c r="C30" s="60">
        <v>0</v>
      </c>
      <c r="D30" s="60">
        <v>0</v>
      </c>
      <c r="E30" s="60">
        <v>0</v>
      </c>
      <c r="F30" s="60">
        <v>0</v>
      </c>
      <c r="G30" s="60">
        <f t="shared" si="6"/>
        <v>0</v>
      </c>
      <c r="H30" s="55"/>
      <c r="I30" s="60">
        <v>2680</v>
      </c>
      <c r="J30" s="60">
        <v>0</v>
      </c>
      <c r="K30" s="60">
        <v>-3</v>
      </c>
      <c r="L30" s="60">
        <v>1605</v>
      </c>
      <c r="M30" s="60">
        <f t="shared" si="7"/>
        <v>4282</v>
      </c>
      <c r="N30" s="55"/>
      <c r="O30" s="60">
        <v>0</v>
      </c>
      <c r="P30" s="55"/>
      <c r="Q30" s="55"/>
      <c r="R30" s="55"/>
    </row>
    <row r="31" spans="1:18" ht="15.75" customHeight="1" x14ac:dyDescent="0.2">
      <c r="A31" s="61" t="s">
        <v>177</v>
      </c>
      <c r="B31" s="55"/>
      <c r="C31" s="60">
        <v>0</v>
      </c>
      <c r="D31" s="60">
        <v>17400</v>
      </c>
      <c r="E31" s="60">
        <v>20700</v>
      </c>
      <c r="F31" s="60">
        <v>23850</v>
      </c>
      <c r="G31" s="60">
        <f t="shared" si="6"/>
        <v>61950</v>
      </c>
      <c r="H31" s="55"/>
      <c r="I31" s="60">
        <v>17500</v>
      </c>
      <c r="J31" s="60">
        <v>32100</v>
      </c>
      <c r="K31" s="60">
        <v>34700</v>
      </c>
      <c r="L31" s="60">
        <v>9094</v>
      </c>
      <c r="M31" s="60">
        <f t="shared" si="7"/>
        <v>93394</v>
      </c>
      <c r="N31" s="55"/>
      <c r="O31" s="60">
        <v>29399</v>
      </c>
      <c r="P31" s="55"/>
      <c r="Q31" s="55"/>
      <c r="R31" s="55"/>
    </row>
    <row r="32" spans="1:18" ht="15.75" customHeight="1" x14ac:dyDescent="0.2">
      <c r="A32" s="61" t="s">
        <v>178</v>
      </c>
      <c r="B32" s="55"/>
      <c r="C32" s="60">
        <v>-181</v>
      </c>
      <c r="D32" s="60">
        <v>-2180</v>
      </c>
      <c r="E32" s="60">
        <v>-263</v>
      </c>
      <c r="F32" s="60">
        <v>-226</v>
      </c>
      <c r="G32" s="60">
        <f t="shared" si="6"/>
        <v>-2850</v>
      </c>
      <c r="H32" s="55"/>
      <c r="I32" s="60">
        <v>-162</v>
      </c>
      <c r="J32" s="60">
        <v>-687</v>
      </c>
      <c r="K32" s="60">
        <v>-1832</v>
      </c>
      <c r="L32" s="60">
        <v>-4197</v>
      </c>
      <c r="M32" s="60">
        <f t="shared" si="7"/>
        <v>-6878</v>
      </c>
      <c r="N32" s="55"/>
      <c r="O32" s="60">
        <v>-2081</v>
      </c>
      <c r="P32" s="55"/>
      <c r="Q32" s="55"/>
      <c r="R32" s="55"/>
    </row>
    <row r="33" spans="1:18" ht="15.75" customHeight="1" x14ac:dyDescent="0.2">
      <c r="A33" s="61" t="s">
        <v>179</v>
      </c>
      <c r="B33" s="55"/>
      <c r="C33" s="64">
        <v>-149</v>
      </c>
      <c r="D33" s="64">
        <v>-216</v>
      </c>
      <c r="E33" s="64">
        <v>0</v>
      </c>
      <c r="F33" s="64">
        <v>-192</v>
      </c>
      <c r="G33" s="64">
        <f t="shared" si="6"/>
        <v>-557</v>
      </c>
      <c r="H33" s="55"/>
      <c r="I33" s="64">
        <v>-208</v>
      </c>
      <c r="J33" s="64">
        <v>-94</v>
      </c>
      <c r="K33" s="64">
        <v>0</v>
      </c>
      <c r="L33" s="64">
        <v>-82</v>
      </c>
      <c r="M33" s="64">
        <f t="shared" si="7"/>
        <v>-384</v>
      </c>
      <c r="N33" s="55"/>
      <c r="O33" s="64">
        <v>-461</v>
      </c>
      <c r="P33" s="55"/>
      <c r="Q33" s="55"/>
      <c r="R33" s="55"/>
    </row>
    <row r="34" spans="1:18" ht="15.75" customHeight="1" x14ac:dyDescent="0.2">
      <c r="A34" s="62" t="s">
        <v>180</v>
      </c>
      <c r="B34" s="55"/>
      <c r="C34" s="60">
        <f t="shared" ref="C34:F34" si="8">SUM(C29:C33)</f>
        <v>-28218</v>
      </c>
      <c r="D34" s="60">
        <f t="shared" si="8"/>
        <v>7362</v>
      </c>
      <c r="E34" s="60">
        <f t="shared" si="8"/>
        <v>3285</v>
      </c>
      <c r="F34" s="60">
        <f t="shared" si="8"/>
        <v>-27091</v>
      </c>
      <c r="G34" s="60">
        <f t="shared" si="6"/>
        <v>-44662</v>
      </c>
      <c r="H34" s="55"/>
      <c r="I34" s="60">
        <f t="shared" ref="I34:M34" si="9">SUM(I29:I33)</f>
        <v>-7597</v>
      </c>
      <c r="J34" s="60">
        <f t="shared" si="9"/>
        <v>5720</v>
      </c>
      <c r="K34" s="60">
        <f t="shared" si="9"/>
        <v>9902</v>
      </c>
      <c r="L34" s="60">
        <f t="shared" si="9"/>
        <v>4630</v>
      </c>
      <c r="M34" s="60">
        <f t="shared" si="9"/>
        <v>12655</v>
      </c>
      <c r="N34" s="60"/>
      <c r="O34" s="60">
        <f>SUM(O29:O33)</f>
        <v>26857</v>
      </c>
      <c r="P34" s="55"/>
      <c r="Q34" s="55"/>
      <c r="R34" s="55"/>
    </row>
    <row r="35" spans="1:18" ht="15.75" customHeight="1" x14ac:dyDescent="0.2">
      <c r="A35" s="58"/>
      <c r="B35" s="55"/>
      <c r="C35" s="55"/>
      <c r="D35" s="55"/>
      <c r="E35" s="55"/>
      <c r="F35" s="55"/>
      <c r="G35" s="55"/>
      <c r="H35" s="55"/>
      <c r="I35" s="55"/>
      <c r="J35" s="55"/>
      <c r="K35" s="55"/>
      <c r="L35" s="55"/>
      <c r="M35" s="55"/>
      <c r="N35" s="55"/>
      <c r="O35" s="55"/>
      <c r="P35" s="55"/>
      <c r="Q35" s="55"/>
      <c r="R35" s="55"/>
    </row>
    <row r="36" spans="1:18" ht="15.75" customHeight="1" x14ac:dyDescent="0.2">
      <c r="A36" s="62" t="s">
        <v>181</v>
      </c>
      <c r="B36" s="55"/>
      <c r="C36" s="55"/>
      <c r="D36" s="55"/>
      <c r="E36" s="55"/>
      <c r="F36" s="55"/>
      <c r="G36" s="55"/>
      <c r="H36" s="55"/>
      <c r="I36" s="55"/>
      <c r="J36" s="55"/>
      <c r="K36" s="55"/>
      <c r="L36" s="55"/>
      <c r="M36" s="55"/>
      <c r="N36" s="55"/>
      <c r="O36" s="55"/>
      <c r="P36" s="55"/>
      <c r="Q36" s="55"/>
      <c r="R36" s="55"/>
    </row>
    <row r="37" spans="1:18" ht="15.75" customHeight="1" x14ac:dyDescent="0.2">
      <c r="A37" s="61" t="s">
        <v>182</v>
      </c>
      <c r="B37" s="55"/>
      <c r="C37" s="60">
        <v>0</v>
      </c>
      <c r="D37" s="60">
        <v>0</v>
      </c>
      <c r="E37" s="60">
        <v>0</v>
      </c>
      <c r="F37" s="60">
        <v>51006</v>
      </c>
      <c r="G37" s="60">
        <f t="shared" ref="G37:G41" si="10">C37+D37+E37+F37</f>
        <v>51006</v>
      </c>
      <c r="H37" s="55"/>
      <c r="I37" s="60">
        <v>0</v>
      </c>
      <c r="J37" s="60">
        <v>0</v>
      </c>
      <c r="K37" s="60">
        <v>0</v>
      </c>
      <c r="L37" s="60">
        <v>0</v>
      </c>
      <c r="M37" s="60">
        <f t="shared" ref="M37:M40" si="11">SUM(I37:L37)</f>
        <v>0</v>
      </c>
      <c r="N37" s="55"/>
      <c r="O37" s="60">
        <v>0</v>
      </c>
      <c r="P37" s="55"/>
      <c r="Q37" s="55"/>
      <c r="R37" s="55"/>
    </row>
    <row r="38" spans="1:18" ht="15.75" customHeight="1" x14ac:dyDescent="0.2">
      <c r="A38" s="65" t="s">
        <v>183</v>
      </c>
      <c r="B38" s="55"/>
      <c r="C38" s="60">
        <v>0</v>
      </c>
      <c r="D38" s="60">
        <v>0</v>
      </c>
      <c r="E38" s="60">
        <v>0</v>
      </c>
      <c r="F38" s="60">
        <v>0</v>
      </c>
      <c r="G38" s="60">
        <f t="shared" si="10"/>
        <v>0</v>
      </c>
      <c r="H38" s="55"/>
      <c r="I38" s="60">
        <v>0</v>
      </c>
      <c r="J38" s="60">
        <v>0</v>
      </c>
      <c r="K38" s="60">
        <v>0</v>
      </c>
      <c r="L38" s="60">
        <v>300000</v>
      </c>
      <c r="M38" s="60">
        <f t="shared" si="11"/>
        <v>300000</v>
      </c>
      <c r="N38" s="55"/>
      <c r="O38" s="60">
        <v>0</v>
      </c>
      <c r="P38" s="55"/>
      <c r="Q38" s="55"/>
      <c r="R38" s="55"/>
    </row>
    <row r="39" spans="1:18" ht="15.75" customHeight="1" x14ac:dyDescent="0.2">
      <c r="A39" s="61" t="s">
        <v>184</v>
      </c>
      <c r="B39" s="55"/>
      <c r="C39" s="60">
        <v>-10</v>
      </c>
      <c r="D39" s="60">
        <v>0</v>
      </c>
      <c r="E39" s="60">
        <v>-4</v>
      </c>
      <c r="F39" s="60">
        <v>0</v>
      </c>
      <c r="G39" s="60">
        <f t="shared" si="10"/>
        <v>-14</v>
      </c>
      <c r="H39" s="55"/>
      <c r="I39" s="60">
        <v>-11</v>
      </c>
      <c r="J39" s="60">
        <v>0</v>
      </c>
      <c r="K39" s="60">
        <v>-59</v>
      </c>
      <c r="L39" s="60">
        <v>-7</v>
      </c>
      <c r="M39" s="60">
        <f t="shared" si="11"/>
        <v>-77</v>
      </c>
      <c r="N39" s="55"/>
      <c r="O39" s="60">
        <v>-66</v>
      </c>
      <c r="P39" s="55"/>
      <c r="Q39" s="55"/>
      <c r="R39" s="55"/>
    </row>
    <row r="40" spans="1:18" ht="15.75" customHeight="1" x14ac:dyDescent="0.2">
      <c r="A40" s="61" t="s">
        <v>185</v>
      </c>
      <c r="B40" s="55"/>
      <c r="C40" s="64">
        <v>20</v>
      </c>
      <c r="D40" s="64">
        <v>888</v>
      </c>
      <c r="E40" s="64">
        <v>3254</v>
      </c>
      <c r="F40" s="64">
        <v>139</v>
      </c>
      <c r="G40" s="64">
        <f t="shared" si="10"/>
        <v>4301</v>
      </c>
      <c r="H40" s="55"/>
      <c r="I40" s="64">
        <v>810</v>
      </c>
      <c r="J40" s="64">
        <v>2124</v>
      </c>
      <c r="K40" s="64">
        <v>4914</v>
      </c>
      <c r="L40" s="64">
        <v>3826</v>
      </c>
      <c r="M40" s="64">
        <f t="shared" si="11"/>
        <v>11674</v>
      </c>
      <c r="N40" s="55"/>
      <c r="O40" s="64">
        <v>969</v>
      </c>
      <c r="P40" s="55"/>
      <c r="Q40" s="55"/>
      <c r="R40" s="55"/>
    </row>
    <row r="41" spans="1:18" ht="15.75" customHeight="1" x14ac:dyDescent="0.2">
      <c r="A41" s="62" t="s">
        <v>68</v>
      </c>
      <c r="B41" s="55"/>
      <c r="C41" s="60">
        <f t="shared" ref="C41:F41" si="12">SUM(C37:C40)</f>
        <v>10</v>
      </c>
      <c r="D41" s="60">
        <f t="shared" si="12"/>
        <v>888</v>
      </c>
      <c r="E41" s="60">
        <f t="shared" si="12"/>
        <v>3250</v>
      </c>
      <c r="F41" s="60">
        <f t="shared" si="12"/>
        <v>51145</v>
      </c>
      <c r="G41" s="60">
        <f t="shared" si="10"/>
        <v>55293</v>
      </c>
      <c r="H41" s="55"/>
      <c r="I41" s="60">
        <f t="shared" ref="I41:M41" si="13">SUM(I37:I40)</f>
        <v>799</v>
      </c>
      <c r="J41" s="60">
        <f t="shared" si="13"/>
        <v>2124</v>
      </c>
      <c r="K41" s="60">
        <f t="shared" si="13"/>
        <v>4855</v>
      </c>
      <c r="L41" s="60">
        <f t="shared" si="13"/>
        <v>303819</v>
      </c>
      <c r="M41" s="60">
        <f t="shared" si="13"/>
        <v>311597</v>
      </c>
      <c r="N41" s="55"/>
      <c r="O41" s="60">
        <f>SUM(O37:O40)</f>
        <v>903</v>
      </c>
      <c r="P41" s="55"/>
      <c r="Q41" s="55"/>
      <c r="R41" s="55"/>
    </row>
    <row r="42" spans="1:18" ht="15.75" customHeight="1" x14ac:dyDescent="0.2">
      <c r="A42" s="58"/>
      <c r="B42" s="55"/>
      <c r="C42" s="55"/>
      <c r="D42" s="55"/>
      <c r="E42" s="55"/>
      <c r="F42" s="55"/>
      <c r="G42" s="55"/>
      <c r="H42" s="55"/>
      <c r="I42" s="55"/>
      <c r="J42" s="55"/>
      <c r="K42" s="55"/>
      <c r="L42" s="55"/>
      <c r="M42" s="55"/>
      <c r="N42" s="55"/>
      <c r="O42" s="55"/>
      <c r="P42" s="55"/>
      <c r="Q42" s="55"/>
      <c r="R42" s="55"/>
    </row>
    <row r="43" spans="1:18" ht="15.75" customHeight="1" x14ac:dyDescent="0.2">
      <c r="A43" s="58" t="s">
        <v>186</v>
      </c>
      <c r="B43" s="55"/>
      <c r="C43" s="60">
        <v>-32</v>
      </c>
      <c r="D43" s="60">
        <v>5</v>
      </c>
      <c r="E43" s="60">
        <v>-2</v>
      </c>
      <c r="F43" s="60">
        <v>33</v>
      </c>
      <c r="G43" s="60">
        <f>C43+D43+E43+F43</f>
        <v>4</v>
      </c>
      <c r="H43" s="55"/>
      <c r="I43" s="60">
        <v>3</v>
      </c>
      <c r="J43" s="60">
        <v>-1</v>
      </c>
      <c r="K43" s="60">
        <v>37</v>
      </c>
      <c r="L43" s="60">
        <v>-58</v>
      </c>
      <c r="M43" s="60">
        <f>SUM(I43:L43)</f>
        <v>-19</v>
      </c>
      <c r="N43" s="55"/>
      <c r="O43" s="60">
        <v>-31</v>
      </c>
      <c r="P43" s="55"/>
      <c r="Q43" s="55"/>
      <c r="R43" s="55"/>
    </row>
    <row r="44" spans="1:18" ht="15.75" customHeight="1" x14ac:dyDescent="0.2">
      <c r="A44" s="58"/>
      <c r="B44" s="55"/>
      <c r="C44" s="55"/>
      <c r="D44" s="55"/>
      <c r="E44" s="55"/>
      <c r="F44" s="55"/>
      <c r="G44" s="55"/>
      <c r="H44" s="55"/>
      <c r="I44" s="55"/>
      <c r="J44" s="55"/>
      <c r="K44" s="55"/>
      <c r="L44" s="55"/>
      <c r="M44" s="55"/>
      <c r="N44" s="55"/>
      <c r="O44" s="55"/>
      <c r="P44" s="55"/>
      <c r="Q44" s="55"/>
      <c r="R44" s="55"/>
    </row>
    <row r="45" spans="1:18" ht="15.75" customHeight="1" x14ac:dyDescent="0.2">
      <c r="A45" s="58" t="s">
        <v>187</v>
      </c>
      <c r="B45" s="55"/>
      <c r="C45" s="60">
        <f t="shared" ref="C45:F45" si="14">C43+C41+C34+C26</f>
        <v>-35531</v>
      </c>
      <c r="D45" s="60">
        <f t="shared" si="14"/>
        <v>944</v>
      </c>
      <c r="E45" s="60">
        <f t="shared" si="14"/>
        <v>336</v>
      </c>
      <c r="F45" s="60">
        <f t="shared" si="14"/>
        <v>14706</v>
      </c>
      <c r="G45" s="60">
        <f>C45+D45+E45+F45</f>
        <v>-19545</v>
      </c>
      <c r="H45" s="55"/>
      <c r="I45" s="60">
        <f t="shared" ref="I45:M45" si="15">I43+I41+I34+I26</f>
        <v>-13749</v>
      </c>
      <c r="J45" s="60">
        <f t="shared" si="15"/>
        <v>1697</v>
      </c>
      <c r="K45" s="60">
        <f t="shared" si="15"/>
        <v>4682</v>
      </c>
      <c r="L45" s="60">
        <f t="shared" si="15"/>
        <v>291467</v>
      </c>
      <c r="M45" s="60">
        <f t="shared" si="15"/>
        <v>284097</v>
      </c>
      <c r="N45" s="55"/>
      <c r="O45" s="60">
        <f>O43+O41+O34+O26</f>
        <v>9575</v>
      </c>
      <c r="P45" s="55"/>
      <c r="Q45" s="55"/>
      <c r="R45" s="55"/>
    </row>
    <row r="46" spans="1:18" ht="15.75" customHeight="1" x14ac:dyDescent="0.2">
      <c r="A46" s="58"/>
      <c r="B46" s="55"/>
      <c r="C46" s="55"/>
      <c r="D46" s="55"/>
      <c r="E46" s="55"/>
      <c r="F46" s="55"/>
      <c r="G46" s="55"/>
      <c r="H46" s="55"/>
      <c r="I46" s="55"/>
      <c r="J46" s="55"/>
      <c r="K46" s="55"/>
      <c r="L46" s="55"/>
      <c r="M46" s="55"/>
      <c r="N46" s="55"/>
      <c r="O46" s="55"/>
      <c r="P46" s="55"/>
      <c r="Q46" s="55"/>
      <c r="R46" s="55"/>
    </row>
    <row r="47" spans="1:18" ht="15.75" customHeight="1" x14ac:dyDescent="0.2">
      <c r="A47" s="58" t="s">
        <v>188</v>
      </c>
      <c r="B47" s="55"/>
      <c r="C47" s="60">
        <v>46125</v>
      </c>
      <c r="D47" s="60">
        <f t="shared" ref="D47:F47" si="16">C48</f>
        <v>10594</v>
      </c>
      <c r="E47" s="60">
        <f t="shared" si="16"/>
        <v>11538</v>
      </c>
      <c r="F47" s="60">
        <f t="shared" si="16"/>
        <v>11874</v>
      </c>
      <c r="G47" s="60">
        <f>C47</f>
        <v>46125</v>
      </c>
      <c r="H47" s="55"/>
      <c r="I47" s="60">
        <v>26580</v>
      </c>
      <c r="J47" s="60">
        <v>12831</v>
      </c>
      <c r="K47" s="60">
        <f t="shared" ref="K47:L47" si="17">J48</f>
        <v>14528</v>
      </c>
      <c r="L47" s="60">
        <f t="shared" si="17"/>
        <v>19210</v>
      </c>
      <c r="M47" s="60">
        <v>26580</v>
      </c>
      <c r="N47" s="55"/>
      <c r="O47" s="60">
        <v>310677</v>
      </c>
      <c r="P47" s="55"/>
      <c r="Q47" s="55"/>
      <c r="R47" s="55"/>
    </row>
    <row r="48" spans="1:18" ht="15.75" customHeight="1" x14ac:dyDescent="0.2">
      <c r="A48" s="58" t="s">
        <v>189</v>
      </c>
      <c r="B48" s="55"/>
      <c r="C48" s="60">
        <f t="shared" ref="C48:G48" si="18">C45+C47</f>
        <v>10594</v>
      </c>
      <c r="D48" s="60">
        <f t="shared" si="18"/>
        <v>11538</v>
      </c>
      <c r="E48" s="60">
        <f t="shared" si="18"/>
        <v>11874</v>
      </c>
      <c r="F48" s="60">
        <f t="shared" si="18"/>
        <v>26580</v>
      </c>
      <c r="G48" s="60">
        <f t="shared" si="18"/>
        <v>26580</v>
      </c>
      <c r="H48" s="55"/>
      <c r="I48" s="60">
        <v>12831</v>
      </c>
      <c r="J48" s="60">
        <f t="shared" ref="J48:L48" si="19">J45+J47</f>
        <v>14528</v>
      </c>
      <c r="K48" s="60">
        <f t="shared" si="19"/>
        <v>19210</v>
      </c>
      <c r="L48" s="60">
        <f t="shared" si="19"/>
        <v>310677</v>
      </c>
      <c r="M48" s="60">
        <v>310677</v>
      </c>
      <c r="N48" s="55"/>
      <c r="O48" s="60">
        <v>320252</v>
      </c>
      <c r="P48" s="55"/>
      <c r="Q48" s="55"/>
      <c r="R48" s="55"/>
    </row>
    <row r="49" spans="1:18" ht="15.75" customHeight="1" x14ac:dyDescent="0.2">
      <c r="A49" s="55"/>
      <c r="B49" s="55"/>
      <c r="C49" s="60"/>
      <c r="D49" s="55"/>
      <c r="E49" s="55"/>
      <c r="F49" s="55"/>
      <c r="G49" s="55"/>
      <c r="H49" s="55"/>
      <c r="I49" s="60"/>
      <c r="J49" s="55"/>
      <c r="K49" s="55"/>
      <c r="L49" s="55"/>
      <c r="M49" s="55"/>
      <c r="N49" s="55"/>
      <c r="O49" s="55"/>
      <c r="P49" s="55"/>
      <c r="Q49" s="55"/>
      <c r="R49" s="55"/>
    </row>
    <row r="50" spans="1:18" ht="15.75" customHeight="1" x14ac:dyDescent="0.2">
      <c r="A50" s="55"/>
      <c r="B50" s="55"/>
      <c r="C50" s="55"/>
      <c r="D50" s="55"/>
      <c r="E50" s="55"/>
      <c r="F50" s="55"/>
      <c r="G50" s="55"/>
      <c r="H50" s="55"/>
      <c r="I50" s="55"/>
      <c r="J50" s="55"/>
      <c r="K50" s="55"/>
      <c r="L50" s="55"/>
      <c r="M50" s="55"/>
      <c r="N50" s="55"/>
      <c r="O50" s="55"/>
      <c r="P50" s="55"/>
      <c r="Q50" s="55"/>
      <c r="R50" s="55"/>
    </row>
    <row r="51" spans="1:18" ht="15.75" customHeight="1" x14ac:dyDescent="0.2">
      <c r="A51" s="57" t="s">
        <v>150</v>
      </c>
      <c r="B51" s="55"/>
      <c r="C51" s="55"/>
      <c r="D51" s="55"/>
      <c r="E51" s="55"/>
      <c r="F51" s="55"/>
      <c r="G51" s="55"/>
      <c r="H51" s="55"/>
      <c r="I51" s="55"/>
      <c r="J51" s="55"/>
      <c r="K51" s="55"/>
      <c r="L51" s="55"/>
      <c r="M51" s="55"/>
      <c r="N51" s="55"/>
      <c r="O51" s="55"/>
      <c r="P51" s="55"/>
      <c r="Q51" s="55"/>
      <c r="R51" s="55"/>
    </row>
    <row r="52" spans="1:18" ht="15.75" customHeight="1" x14ac:dyDescent="0.2">
      <c r="A52" s="55"/>
      <c r="B52" s="55"/>
      <c r="C52" s="55"/>
      <c r="D52" s="55"/>
      <c r="E52" s="55"/>
      <c r="F52" s="55"/>
      <c r="G52" s="55"/>
      <c r="H52" s="55"/>
      <c r="I52" s="55"/>
      <c r="J52" s="55"/>
      <c r="K52" s="55"/>
      <c r="L52" s="55"/>
      <c r="M52" s="55"/>
      <c r="N52" s="55"/>
      <c r="O52" s="55"/>
      <c r="P52" s="55"/>
      <c r="Q52" s="55"/>
      <c r="R52" s="55"/>
    </row>
    <row r="53" spans="1:18" ht="15.75" customHeight="1" x14ac:dyDescent="0.2">
      <c r="A53" s="55" t="str">
        <f>A26</f>
        <v>Net cash used in operating activities</v>
      </c>
      <c r="B53" s="55"/>
      <c r="C53" s="60">
        <f t="shared" ref="C53:G53" si="20">C26</f>
        <v>-7291</v>
      </c>
      <c r="D53" s="60">
        <f t="shared" si="20"/>
        <v>-7311</v>
      </c>
      <c r="E53" s="60">
        <f t="shared" si="20"/>
        <v>-6197</v>
      </c>
      <c r="F53" s="60">
        <f t="shared" si="20"/>
        <v>-9381</v>
      </c>
      <c r="G53" s="60">
        <f t="shared" si="20"/>
        <v>-30180</v>
      </c>
      <c r="H53" s="55"/>
      <c r="I53" s="60">
        <f t="shared" ref="I53:L53" si="21">I26</f>
        <v>-6954</v>
      </c>
      <c r="J53" s="60">
        <f t="shared" si="21"/>
        <v>-6146</v>
      </c>
      <c r="K53" s="60">
        <f t="shared" si="21"/>
        <v>-10112</v>
      </c>
      <c r="L53" s="60">
        <f t="shared" si="21"/>
        <v>-16924</v>
      </c>
      <c r="M53" s="60">
        <f t="shared" ref="M53:M56" si="22">SUM(I53+J53+K53+L53)</f>
        <v>-40136</v>
      </c>
      <c r="N53" s="55"/>
      <c r="O53" s="60">
        <f>O26</f>
        <v>-18154</v>
      </c>
      <c r="P53" s="55"/>
      <c r="Q53" s="55"/>
      <c r="R53" s="55"/>
    </row>
    <row r="54" spans="1:18" ht="15.75" customHeight="1" x14ac:dyDescent="0.2">
      <c r="A54" s="61" t="str">
        <f t="shared" ref="A54:A55" si="23">A32</f>
        <v>Purchase of property and equipment</v>
      </c>
      <c r="B54" s="55"/>
      <c r="C54" s="60">
        <f t="shared" ref="C54:G54" si="24">C32</f>
        <v>-181</v>
      </c>
      <c r="D54" s="60">
        <f t="shared" si="24"/>
        <v>-2180</v>
      </c>
      <c r="E54" s="60">
        <f t="shared" si="24"/>
        <v>-263</v>
      </c>
      <c r="F54" s="60">
        <f t="shared" si="24"/>
        <v>-226</v>
      </c>
      <c r="G54" s="60">
        <f t="shared" si="24"/>
        <v>-2850</v>
      </c>
      <c r="H54" s="55"/>
      <c r="I54" s="60">
        <f t="shared" ref="I54:L54" si="25">I32</f>
        <v>-162</v>
      </c>
      <c r="J54" s="60">
        <f t="shared" si="25"/>
        <v>-687</v>
      </c>
      <c r="K54" s="60">
        <f t="shared" si="25"/>
        <v>-1832</v>
      </c>
      <c r="L54" s="60">
        <f t="shared" si="25"/>
        <v>-4197</v>
      </c>
      <c r="M54" s="60">
        <f t="shared" si="22"/>
        <v>-6878</v>
      </c>
      <c r="N54" s="55"/>
      <c r="O54" s="60">
        <f t="shared" ref="O54:O55" si="26">O32</f>
        <v>-2081</v>
      </c>
      <c r="P54" s="55"/>
      <c r="Q54" s="55"/>
      <c r="R54" s="55"/>
    </row>
    <row r="55" spans="1:18" ht="15.75" customHeight="1" x14ac:dyDescent="0.2">
      <c r="A55" s="61" t="str">
        <f t="shared" si="23"/>
        <v>Capitalization of software development costs</v>
      </c>
      <c r="B55" s="55"/>
      <c r="C55" s="60">
        <f t="shared" ref="C55:G55" si="27">C33</f>
        <v>-149</v>
      </c>
      <c r="D55" s="60">
        <f t="shared" si="27"/>
        <v>-216</v>
      </c>
      <c r="E55" s="60">
        <f t="shared" si="27"/>
        <v>0</v>
      </c>
      <c r="F55" s="60">
        <f t="shared" si="27"/>
        <v>-192</v>
      </c>
      <c r="G55" s="60">
        <f t="shared" si="27"/>
        <v>-557</v>
      </c>
      <c r="H55" s="55"/>
      <c r="I55" s="60">
        <f t="shared" ref="I55:L55" si="28">I33</f>
        <v>-208</v>
      </c>
      <c r="J55" s="60">
        <f t="shared" si="28"/>
        <v>-94</v>
      </c>
      <c r="K55" s="60">
        <f t="shared" si="28"/>
        <v>0</v>
      </c>
      <c r="L55" s="60">
        <f t="shared" si="28"/>
        <v>-82</v>
      </c>
      <c r="M55" s="60">
        <f t="shared" si="22"/>
        <v>-384</v>
      </c>
      <c r="N55" s="55"/>
      <c r="O55" s="60">
        <f t="shared" si="26"/>
        <v>-461</v>
      </c>
      <c r="P55" s="55"/>
      <c r="Q55" s="55"/>
      <c r="R55" s="55"/>
    </row>
    <row r="56" spans="1:18" ht="15.75" customHeight="1" x14ac:dyDescent="0.2">
      <c r="A56" s="55" t="s">
        <v>190</v>
      </c>
      <c r="B56" s="55"/>
      <c r="C56" s="60">
        <v>0</v>
      </c>
      <c r="D56" s="60">
        <v>0</v>
      </c>
      <c r="E56" s="60">
        <v>0</v>
      </c>
      <c r="F56" s="60">
        <v>0</v>
      </c>
      <c r="G56" s="60">
        <v>0</v>
      </c>
      <c r="H56" s="55"/>
      <c r="I56" s="66">
        <v>0</v>
      </c>
      <c r="J56" s="66">
        <v>0</v>
      </c>
      <c r="K56" s="66">
        <v>0</v>
      </c>
      <c r="L56" s="66">
        <v>167</v>
      </c>
      <c r="M56" s="60">
        <f t="shared" si="22"/>
        <v>167</v>
      </c>
      <c r="N56" s="55"/>
      <c r="O56" s="66">
        <v>1975</v>
      </c>
      <c r="P56" s="55"/>
      <c r="Q56" s="55"/>
      <c r="R56" s="55"/>
    </row>
    <row r="57" spans="1:18" ht="15.75" customHeight="1" x14ac:dyDescent="0.2">
      <c r="A57" s="55" t="s">
        <v>191</v>
      </c>
      <c r="B57" s="55"/>
      <c r="C57" s="64">
        <v>0</v>
      </c>
      <c r="D57" s="64">
        <v>0</v>
      </c>
      <c r="E57" s="64">
        <v>0</v>
      </c>
      <c r="F57" s="64">
        <v>0</v>
      </c>
      <c r="G57" s="64">
        <v>0</v>
      </c>
      <c r="H57" s="55"/>
      <c r="I57" s="67">
        <v>131</v>
      </c>
      <c r="J57" s="67">
        <v>416</v>
      </c>
      <c r="K57" s="67">
        <v>632</v>
      </c>
      <c r="L57" s="67">
        <v>1447</v>
      </c>
      <c r="M57" s="60">
        <f>I57+J57+K57+L57</f>
        <v>2626</v>
      </c>
      <c r="N57" s="55"/>
      <c r="O57" s="66">
        <v>1658</v>
      </c>
      <c r="P57" s="55"/>
      <c r="Q57" s="55"/>
      <c r="R57" s="55"/>
    </row>
    <row r="58" spans="1:18" ht="15.75" customHeight="1" x14ac:dyDescent="0.2">
      <c r="A58" s="55" t="s">
        <v>150</v>
      </c>
      <c r="B58" s="55"/>
      <c r="C58" s="68">
        <f t="shared" ref="C58:F58" si="29">C53+C54+C55+C56+C57</f>
        <v>-7621</v>
      </c>
      <c r="D58" s="68">
        <f t="shared" si="29"/>
        <v>-9707</v>
      </c>
      <c r="E58" s="68">
        <f t="shared" si="29"/>
        <v>-6460</v>
      </c>
      <c r="F58" s="68">
        <f t="shared" si="29"/>
        <v>-9799</v>
      </c>
      <c r="G58" s="68">
        <f>C58+D58+E58+F58</f>
        <v>-33587</v>
      </c>
      <c r="H58" s="55"/>
      <c r="I58" s="68">
        <f t="shared" ref="I58:M58" si="30">I53+I54+I55+I56+I57</f>
        <v>-7193</v>
      </c>
      <c r="J58" s="68">
        <f t="shared" si="30"/>
        <v>-6511</v>
      </c>
      <c r="K58" s="68">
        <f t="shared" si="30"/>
        <v>-11312</v>
      </c>
      <c r="L58" s="68">
        <f t="shared" si="30"/>
        <v>-19589</v>
      </c>
      <c r="M58" s="68">
        <f t="shared" si="30"/>
        <v>-44605</v>
      </c>
      <c r="N58" s="55"/>
      <c r="O58" s="68">
        <f>O53+O54+O55+O56+O57</f>
        <v>-17063</v>
      </c>
      <c r="P58" s="55"/>
      <c r="Q58" s="55"/>
      <c r="R58" s="55"/>
    </row>
    <row r="59" spans="1:18" ht="15.75" customHeight="1" x14ac:dyDescent="0.2">
      <c r="A59" s="55"/>
      <c r="B59" s="55"/>
      <c r="C59" s="55"/>
      <c r="D59" s="55"/>
      <c r="E59" s="55"/>
      <c r="F59" s="55"/>
      <c r="G59" s="55"/>
      <c r="H59" s="55"/>
      <c r="I59" s="55"/>
      <c r="J59" s="55"/>
      <c r="K59" s="55"/>
      <c r="L59" s="55"/>
      <c r="M59" s="55"/>
      <c r="N59" s="55"/>
      <c r="O59" s="34"/>
      <c r="P59" s="34"/>
      <c r="Q59" s="34"/>
      <c r="R59" s="34"/>
    </row>
    <row r="60" spans="1:18" ht="15.75" customHeight="1" x14ac:dyDescent="0.2">
      <c r="A60" s="55"/>
      <c r="B60" s="55"/>
      <c r="C60" s="55"/>
      <c r="D60" s="55"/>
      <c r="E60" s="55"/>
      <c r="F60" s="55"/>
      <c r="G60" s="55"/>
      <c r="H60" s="55"/>
      <c r="I60" s="55"/>
      <c r="J60" s="55"/>
      <c r="K60" s="55"/>
      <c r="L60" s="55"/>
      <c r="M60" s="55"/>
      <c r="N60" s="55"/>
      <c r="O60" s="34"/>
      <c r="P60" s="34"/>
      <c r="Q60" s="34"/>
      <c r="R60" s="34"/>
    </row>
    <row r="61" spans="1:18" ht="15.75" customHeight="1" x14ac:dyDescent="0.2">
      <c r="A61" s="55"/>
      <c r="B61" s="55"/>
      <c r="C61" s="55"/>
      <c r="D61" s="55"/>
      <c r="E61" s="55"/>
      <c r="F61" s="55"/>
      <c r="G61" s="55"/>
      <c r="H61" s="55"/>
      <c r="I61" s="34"/>
      <c r="J61" s="34"/>
      <c r="K61" s="34"/>
      <c r="L61" s="34"/>
      <c r="M61" s="34"/>
      <c r="N61" s="55"/>
      <c r="O61" s="34"/>
      <c r="P61" s="34"/>
      <c r="Q61" s="34"/>
      <c r="R61" s="34"/>
    </row>
    <row r="62" spans="1:18" ht="15.75" customHeight="1" x14ac:dyDescent="0.2">
      <c r="A62" s="55"/>
      <c r="B62" s="55"/>
      <c r="C62" s="55"/>
      <c r="D62" s="55"/>
      <c r="E62" s="55"/>
      <c r="F62" s="55"/>
      <c r="G62" s="55"/>
      <c r="H62" s="55"/>
      <c r="I62" s="55"/>
      <c r="J62" s="55"/>
      <c r="K62" s="55"/>
      <c r="L62" s="55"/>
      <c r="M62" s="55"/>
      <c r="N62" s="55"/>
      <c r="O62" s="55"/>
      <c r="P62" s="55"/>
      <c r="Q62" s="55"/>
      <c r="R62" s="55"/>
    </row>
    <row r="63" spans="1:18" ht="15.75" customHeight="1" x14ac:dyDescent="0.2">
      <c r="A63" s="55"/>
      <c r="B63" s="55"/>
      <c r="C63" s="55"/>
      <c r="D63" s="55"/>
      <c r="E63" s="55"/>
      <c r="F63" s="55"/>
      <c r="G63" s="55"/>
      <c r="H63" s="55"/>
      <c r="I63" s="55"/>
      <c r="J63" s="55"/>
      <c r="K63" s="55"/>
      <c r="L63" s="55"/>
      <c r="M63" s="55"/>
      <c r="N63" s="55"/>
      <c r="O63" s="55"/>
      <c r="P63" s="55"/>
      <c r="Q63" s="55"/>
      <c r="R63" s="55"/>
    </row>
    <row r="64" spans="1:18" ht="15.75" customHeight="1" x14ac:dyDescent="0.2">
      <c r="A64" s="55"/>
      <c r="B64" s="55"/>
      <c r="C64" s="55"/>
      <c r="D64" s="55"/>
      <c r="E64" s="55"/>
      <c r="F64" s="55"/>
      <c r="G64" s="55"/>
      <c r="H64" s="55"/>
      <c r="I64" s="55"/>
      <c r="J64" s="55"/>
      <c r="K64" s="55"/>
      <c r="L64" s="55"/>
      <c r="M64" s="55"/>
      <c r="N64" s="55"/>
      <c r="O64" s="55"/>
      <c r="P64" s="55"/>
      <c r="Q64" s="55"/>
      <c r="R64" s="55"/>
    </row>
    <row r="65" spans="1:18" ht="15.75" customHeight="1" x14ac:dyDescent="0.2">
      <c r="A65" s="55"/>
      <c r="B65" s="55"/>
      <c r="C65" s="55"/>
      <c r="D65" s="55"/>
      <c r="E65" s="55"/>
      <c r="F65" s="55"/>
      <c r="G65" s="55"/>
      <c r="H65" s="55"/>
      <c r="I65" s="55"/>
      <c r="J65" s="55"/>
      <c r="K65" s="55"/>
      <c r="L65" s="55"/>
      <c r="M65" s="55"/>
      <c r="N65" s="55"/>
      <c r="O65" s="55"/>
      <c r="P65" s="55"/>
      <c r="Q65" s="55"/>
      <c r="R65" s="55"/>
    </row>
    <row r="66" spans="1:18" ht="15.75" customHeight="1" x14ac:dyDescent="0.2">
      <c r="A66" s="55"/>
      <c r="B66" s="55"/>
      <c r="C66" s="55"/>
      <c r="D66" s="55"/>
      <c r="E66" s="55"/>
      <c r="F66" s="55"/>
      <c r="G66" s="55"/>
      <c r="H66" s="55"/>
      <c r="I66" s="55"/>
      <c r="J66" s="55"/>
      <c r="K66" s="55"/>
      <c r="L66" s="55"/>
      <c r="M66" s="55"/>
      <c r="N66" s="55"/>
      <c r="O66" s="55"/>
      <c r="P66" s="55"/>
      <c r="Q66" s="55"/>
      <c r="R66" s="55"/>
    </row>
    <row r="67" spans="1:18" ht="15.75" customHeight="1" x14ac:dyDescent="0.2">
      <c r="A67" s="55"/>
      <c r="B67" s="55"/>
      <c r="C67" s="55"/>
      <c r="D67" s="55"/>
      <c r="E67" s="55"/>
      <c r="F67" s="55"/>
      <c r="G67" s="55"/>
      <c r="H67" s="55"/>
      <c r="I67" s="55"/>
      <c r="J67" s="55"/>
      <c r="K67" s="55"/>
      <c r="L67" s="55"/>
      <c r="M67" s="55"/>
      <c r="N67" s="55"/>
      <c r="O67" s="55"/>
      <c r="P67" s="55"/>
      <c r="Q67" s="55"/>
      <c r="R67" s="55"/>
    </row>
    <row r="68" spans="1:18" ht="15.75" customHeight="1" x14ac:dyDescent="0.2">
      <c r="A68" s="55"/>
      <c r="B68" s="55"/>
      <c r="C68" s="55"/>
      <c r="D68" s="55"/>
      <c r="E68" s="55"/>
      <c r="F68" s="55"/>
      <c r="G68" s="55"/>
      <c r="H68" s="55"/>
      <c r="I68" s="55"/>
      <c r="J68" s="55"/>
      <c r="K68" s="55"/>
      <c r="L68" s="55"/>
      <c r="M68" s="55"/>
      <c r="N68" s="55"/>
      <c r="O68" s="55"/>
      <c r="P68" s="55"/>
      <c r="Q68" s="55"/>
      <c r="R68" s="55"/>
    </row>
    <row r="69" spans="1:18" ht="15.75" customHeight="1" x14ac:dyDescent="0.2">
      <c r="A69" s="55"/>
      <c r="B69" s="55"/>
      <c r="C69" s="55"/>
      <c r="D69" s="55"/>
      <c r="E69" s="55"/>
      <c r="F69" s="55"/>
      <c r="G69" s="55"/>
      <c r="H69" s="55"/>
      <c r="I69" s="55"/>
      <c r="J69" s="55"/>
      <c r="K69" s="55"/>
      <c r="L69" s="55"/>
      <c r="M69" s="55"/>
      <c r="N69" s="55"/>
      <c r="O69" s="55"/>
      <c r="P69" s="55"/>
      <c r="Q69" s="55"/>
      <c r="R69" s="55"/>
    </row>
    <row r="70" spans="1:18" ht="15.75" customHeight="1" x14ac:dyDescent="0.2">
      <c r="A70" s="55"/>
      <c r="B70" s="55"/>
      <c r="C70" s="55"/>
      <c r="D70" s="55"/>
      <c r="E70" s="55"/>
      <c r="F70" s="55"/>
      <c r="G70" s="55"/>
      <c r="H70" s="55"/>
      <c r="I70" s="55"/>
      <c r="J70" s="55"/>
      <c r="K70" s="55"/>
      <c r="L70" s="55"/>
      <c r="M70" s="55"/>
      <c r="N70" s="55"/>
      <c r="O70" s="55"/>
      <c r="P70" s="55"/>
      <c r="Q70" s="55"/>
      <c r="R70" s="55"/>
    </row>
    <row r="71" spans="1:18" ht="15.75" customHeight="1" x14ac:dyDescent="0.2">
      <c r="A71" s="55"/>
      <c r="B71" s="55"/>
      <c r="C71" s="55"/>
      <c r="D71" s="55"/>
      <c r="E71" s="55"/>
      <c r="F71" s="55"/>
      <c r="G71" s="55"/>
      <c r="H71" s="55"/>
      <c r="I71" s="55"/>
      <c r="J71" s="55"/>
      <c r="K71" s="55"/>
      <c r="L71" s="55"/>
      <c r="M71" s="55"/>
      <c r="N71" s="55"/>
      <c r="O71" s="55"/>
      <c r="P71" s="55"/>
      <c r="Q71" s="55"/>
      <c r="R71" s="55"/>
    </row>
    <row r="72" spans="1:18" ht="15.75" customHeight="1" x14ac:dyDescent="0.2">
      <c r="A72" s="55"/>
      <c r="B72" s="55"/>
      <c r="C72" s="55"/>
      <c r="D72" s="55"/>
      <c r="E72" s="55"/>
      <c r="F72" s="55"/>
      <c r="G72" s="55"/>
      <c r="H72" s="55"/>
      <c r="I72" s="55"/>
      <c r="J72" s="55"/>
      <c r="K72" s="55"/>
      <c r="L72" s="55"/>
      <c r="M72" s="55"/>
      <c r="N72" s="55"/>
      <c r="O72" s="55"/>
      <c r="P72" s="55"/>
      <c r="Q72" s="55"/>
      <c r="R72" s="55"/>
    </row>
    <row r="73" spans="1:18" ht="15.75" customHeight="1" x14ac:dyDescent="0.2">
      <c r="A73" s="55"/>
      <c r="B73" s="55"/>
      <c r="C73" s="55"/>
      <c r="D73" s="55"/>
      <c r="E73" s="55"/>
      <c r="F73" s="55"/>
      <c r="G73" s="55"/>
      <c r="H73" s="55"/>
      <c r="I73" s="55"/>
      <c r="J73" s="55"/>
      <c r="K73" s="55"/>
      <c r="L73" s="55"/>
      <c r="M73" s="55"/>
      <c r="N73" s="55"/>
      <c r="O73" s="55"/>
      <c r="P73" s="55"/>
      <c r="Q73" s="55"/>
      <c r="R73" s="55"/>
    </row>
    <row r="74" spans="1:18" ht="15.75" customHeight="1" x14ac:dyDescent="0.2">
      <c r="A74" s="55"/>
      <c r="B74" s="55"/>
      <c r="C74" s="55"/>
      <c r="D74" s="55"/>
      <c r="E74" s="55"/>
      <c r="F74" s="55"/>
      <c r="G74" s="55"/>
      <c r="H74" s="55"/>
      <c r="I74" s="55"/>
      <c r="J74" s="55"/>
      <c r="K74" s="55"/>
      <c r="L74" s="55"/>
      <c r="M74" s="55"/>
      <c r="N74" s="55"/>
      <c r="O74" s="55"/>
      <c r="P74" s="55"/>
      <c r="Q74" s="55"/>
      <c r="R74" s="55"/>
    </row>
    <row r="75" spans="1:18" ht="15.75" customHeight="1" x14ac:dyDescent="0.2">
      <c r="A75" s="55"/>
      <c r="B75" s="55"/>
      <c r="C75" s="55"/>
      <c r="D75" s="55"/>
      <c r="E75" s="55"/>
      <c r="F75" s="55"/>
      <c r="G75" s="55"/>
      <c r="H75" s="55"/>
      <c r="I75" s="55"/>
      <c r="J75" s="55"/>
      <c r="K75" s="55"/>
      <c r="L75" s="55"/>
      <c r="M75" s="55"/>
      <c r="N75" s="55"/>
      <c r="O75" s="55"/>
      <c r="P75" s="55"/>
      <c r="Q75" s="55"/>
      <c r="R75" s="55"/>
    </row>
    <row r="76" spans="1:18" ht="15.75" customHeight="1" x14ac:dyDescent="0.2">
      <c r="A76" s="55"/>
      <c r="B76" s="55"/>
      <c r="C76" s="55"/>
      <c r="D76" s="55"/>
      <c r="E76" s="55"/>
      <c r="F76" s="55"/>
      <c r="G76" s="55"/>
      <c r="H76" s="55"/>
      <c r="I76" s="55"/>
      <c r="J76" s="55"/>
      <c r="K76" s="55"/>
      <c r="L76" s="55"/>
      <c r="M76" s="55"/>
      <c r="N76" s="55"/>
      <c r="O76" s="55"/>
      <c r="P76" s="55"/>
      <c r="Q76" s="55"/>
      <c r="R76" s="55"/>
    </row>
    <row r="77" spans="1:18" ht="15.75" customHeight="1" x14ac:dyDescent="0.2">
      <c r="A77" s="55"/>
      <c r="B77" s="55"/>
      <c r="C77" s="55"/>
      <c r="D77" s="55"/>
      <c r="E77" s="55"/>
      <c r="F77" s="55"/>
      <c r="G77" s="55"/>
      <c r="H77" s="55"/>
      <c r="I77" s="55"/>
      <c r="J77" s="55"/>
      <c r="K77" s="55"/>
      <c r="L77" s="55"/>
      <c r="M77" s="55"/>
      <c r="N77" s="55"/>
      <c r="O77" s="55"/>
      <c r="P77" s="55"/>
      <c r="Q77" s="55"/>
      <c r="R77" s="55"/>
    </row>
    <row r="78" spans="1:18" ht="15.75" customHeight="1" x14ac:dyDescent="0.2">
      <c r="A78" s="55"/>
      <c r="B78" s="55"/>
      <c r="C78" s="55"/>
      <c r="D78" s="55"/>
      <c r="E78" s="55"/>
      <c r="F78" s="55"/>
      <c r="G78" s="55"/>
      <c r="H78" s="55"/>
      <c r="I78" s="55"/>
      <c r="J78" s="55"/>
      <c r="K78" s="55"/>
      <c r="L78" s="55"/>
      <c r="M78" s="55"/>
      <c r="N78" s="55"/>
      <c r="O78" s="55"/>
      <c r="P78" s="55"/>
      <c r="Q78" s="55"/>
      <c r="R78" s="55"/>
    </row>
    <row r="79" spans="1:18" ht="15.75" customHeight="1" x14ac:dyDescent="0.2">
      <c r="A79" s="55"/>
      <c r="B79" s="55"/>
      <c r="C79" s="55"/>
      <c r="D79" s="55"/>
      <c r="E79" s="55"/>
      <c r="F79" s="55"/>
      <c r="G79" s="55"/>
      <c r="H79" s="55"/>
      <c r="I79" s="55"/>
      <c r="J79" s="55"/>
      <c r="K79" s="55"/>
      <c r="L79" s="55"/>
      <c r="M79" s="55"/>
      <c r="N79" s="55"/>
      <c r="O79" s="55"/>
      <c r="P79" s="55"/>
      <c r="Q79" s="55"/>
      <c r="R79" s="55"/>
    </row>
    <row r="80" spans="1:18" ht="15.75" customHeight="1" x14ac:dyDescent="0.2">
      <c r="A80" s="55"/>
      <c r="B80" s="55"/>
      <c r="C80" s="55"/>
      <c r="D80" s="55"/>
      <c r="E80" s="55"/>
      <c r="F80" s="55"/>
      <c r="G80" s="55"/>
      <c r="H80" s="55"/>
      <c r="I80" s="55"/>
      <c r="J80" s="55"/>
      <c r="K80" s="55"/>
      <c r="L80" s="55"/>
      <c r="M80" s="55"/>
      <c r="N80" s="55"/>
      <c r="O80" s="55"/>
      <c r="P80" s="55"/>
      <c r="Q80" s="55"/>
      <c r="R80" s="55"/>
    </row>
    <row r="81" spans="1:18" ht="15.75" customHeight="1" x14ac:dyDescent="0.2">
      <c r="A81" s="55"/>
      <c r="B81" s="55"/>
      <c r="C81" s="55"/>
      <c r="D81" s="55"/>
      <c r="E81" s="55"/>
      <c r="F81" s="55"/>
      <c r="G81" s="55"/>
      <c r="H81" s="55"/>
      <c r="I81" s="55"/>
      <c r="J81" s="55"/>
      <c r="K81" s="55"/>
      <c r="L81" s="55"/>
      <c r="M81" s="55"/>
      <c r="N81" s="55"/>
      <c r="O81" s="55"/>
      <c r="P81" s="55"/>
      <c r="Q81" s="55"/>
      <c r="R81" s="55"/>
    </row>
    <row r="82" spans="1:18" ht="15.75" customHeight="1" x14ac:dyDescent="0.2">
      <c r="A82" s="55"/>
      <c r="B82" s="55"/>
      <c r="C82" s="55"/>
      <c r="D82" s="55"/>
      <c r="E82" s="55"/>
      <c r="F82" s="55"/>
      <c r="G82" s="55"/>
      <c r="H82" s="55"/>
      <c r="I82" s="55"/>
      <c r="J82" s="55"/>
      <c r="K82" s="55"/>
      <c r="L82" s="55"/>
      <c r="M82" s="55"/>
      <c r="N82" s="55"/>
      <c r="O82" s="55"/>
      <c r="P82" s="55"/>
      <c r="Q82" s="55"/>
      <c r="R82" s="55"/>
    </row>
    <row r="83" spans="1:18" ht="15.75" customHeight="1" x14ac:dyDescent="0.2">
      <c r="A83" s="55"/>
      <c r="B83" s="55"/>
      <c r="C83" s="55"/>
      <c r="D83" s="55"/>
      <c r="E83" s="55"/>
      <c r="F83" s="55"/>
      <c r="G83" s="55"/>
      <c r="H83" s="55"/>
      <c r="I83" s="55"/>
      <c r="J83" s="55"/>
      <c r="K83" s="55"/>
      <c r="L83" s="55"/>
      <c r="M83" s="55"/>
      <c r="N83" s="55"/>
      <c r="O83" s="55"/>
      <c r="P83" s="55"/>
      <c r="Q83" s="55"/>
      <c r="R83" s="55"/>
    </row>
    <row r="84" spans="1:18" ht="15.75" customHeight="1" x14ac:dyDescent="0.2">
      <c r="A84" s="55"/>
      <c r="B84" s="55"/>
      <c r="C84" s="55"/>
      <c r="D84" s="55"/>
      <c r="E84" s="55"/>
      <c r="F84" s="55"/>
      <c r="G84" s="55"/>
      <c r="H84" s="55"/>
      <c r="I84" s="55"/>
      <c r="J84" s="55"/>
      <c r="K84" s="55"/>
      <c r="L84" s="55"/>
      <c r="M84" s="55"/>
      <c r="N84" s="55"/>
      <c r="O84" s="55"/>
      <c r="P84" s="55"/>
      <c r="Q84" s="55"/>
      <c r="R84" s="55"/>
    </row>
    <row r="85" spans="1:18" ht="15.75" customHeight="1" x14ac:dyDescent="0.2">
      <c r="A85" s="55"/>
      <c r="B85" s="55"/>
      <c r="C85" s="55"/>
      <c r="D85" s="55"/>
      <c r="E85" s="55"/>
      <c r="F85" s="55"/>
      <c r="G85" s="55"/>
      <c r="H85" s="55"/>
      <c r="I85" s="55"/>
      <c r="J85" s="55"/>
      <c r="K85" s="55"/>
      <c r="L85" s="55"/>
      <c r="M85" s="55"/>
      <c r="N85" s="55"/>
      <c r="O85" s="55"/>
      <c r="P85" s="55"/>
      <c r="Q85" s="55"/>
      <c r="R85" s="55"/>
    </row>
    <row r="86" spans="1:18" ht="15.75" customHeight="1" x14ac:dyDescent="0.2">
      <c r="A86" s="55"/>
      <c r="B86" s="55"/>
      <c r="C86" s="55"/>
      <c r="D86" s="55"/>
      <c r="E86" s="55"/>
      <c r="F86" s="55"/>
      <c r="G86" s="55"/>
      <c r="H86" s="55"/>
      <c r="I86" s="55"/>
      <c r="J86" s="55"/>
      <c r="K86" s="55"/>
      <c r="L86" s="55"/>
      <c r="M86" s="55"/>
      <c r="N86" s="55"/>
      <c r="O86" s="55"/>
      <c r="P86" s="55"/>
      <c r="Q86" s="55"/>
      <c r="R86" s="55"/>
    </row>
    <row r="87" spans="1:18" ht="15.75" customHeight="1" x14ac:dyDescent="0.2">
      <c r="A87" s="55"/>
      <c r="B87" s="55"/>
      <c r="C87" s="55"/>
      <c r="D87" s="55"/>
      <c r="E87" s="55"/>
      <c r="F87" s="55"/>
      <c r="G87" s="55"/>
      <c r="H87" s="55"/>
      <c r="I87" s="55"/>
      <c r="J87" s="55"/>
      <c r="K87" s="55"/>
      <c r="L87" s="55"/>
      <c r="M87" s="55"/>
      <c r="N87" s="55"/>
      <c r="O87" s="55"/>
      <c r="P87" s="55"/>
      <c r="Q87" s="55"/>
      <c r="R87" s="55"/>
    </row>
    <row r="88" spans="1:18" ht="15.75" customHeight="1" x14ac:dyDescent="0.2">
      <c r="A88" s="55"/>
      <c r="B88" s="55"/>
      <c r="C88" s="55"/>
      <c r="D88" s="55"/>
      <c r="E88" s="55"/>
      <c r="F88" s="55"/>
      <c r="G88" s="55"/>
      <c r="H88" s="55"/>
      <c r="I88" s="55"/>
      <c r="J88" s="55"/>
      <c r="K88" s="55"/>
      <c r="L88" s="55"/>
      <c r="M88" s="55"/>
      <c r="N88" s="55"/>
      <c r="O88" s="55"/>
      <c r="P88" s="55"/>
      <c r="Q88" s="55"/>
      <c r="R88" s="55"/>
    </row>
    <row r="89" spans="1:18" ht="15.75" customHeight="1" x14ac:dyDescent="0.2">
      <c r="A89" s="55"/>
      <c r="B89" s="55"/>
      <c r="C89" s="55"/>
      <c r="D89" s="55"/>
      <c r="E89" s="55"/>
      <c r="F89" s="55"/>
      <c r="G89" s="55"/>
      <c r="H89" s="55"/>
      <c r="I89" s="55"/>
      <c r="J89" s="55"/>
      <c r="K89" s="55"/>
      <c r="L89" s="55"/>
      <c r="M89" s="55"/>
      <c r="N89" s="55"/>
      <c r="O89" s="55"/>
      <c r="P89" s="55"/>
      <c r="Q89" s="55"/>
      <c r="R89" s="55"/>
    </row>
    <row r="90" spans="1:18" ht="15.75" customHeight="1" x14ac:dyDescent="0.2">
      <c r="A90" s="55"/>
      <c r="B90" s="55"/>
      <c r="C90" s="55"/>
      <c r="D90" s="55"/>
      <c r="E90" s="55"/>
      <c r="F90" s="55"/>
      <c r="G90" s="55"/>
      <c r="H90" s="55"/>
      <c r="I90" s="55"/>
      <c r="J90" s="55"/>
      <c r="K90" s="55"/>
      <c r="L90" s="55"/>
      <c r="M90" s="55"/>
      <c r="N90" s="55"/>
      <c r="O90" s="55"/>
      <c r="P90" s="55"/>
      <c r="Q90" s="55"/>
      <c r="R90" s="55"/>
    </row>
    <row r="91" spans="1:18" ht="15.75" customHeight="1" x14ac:dyDescent="0.2">
      <c r="A91" s="55"/>
      <c r="B91" s="55"/>
      <c r="C91" s="55"/>
      <c r="D91" s="55"/>
      <c r="E91" s="55"/>
      <c r="F91" s="55"/>
      <c r="G91" s="55"/>
      <c r="H91" s="55"/>
      <c r="I91" s="55"/>
      <c r="J91" s="55"/>
      <c r="K91" s="55"/>
      <c r="L91" s="55"/>
      <c r="M91" s="55"/>
      <c r="N91" s="55"/>
      <c r="O91" s="55"/>
      <c r="P91" s="55"/>
      <c r="Q91" s="55"/>
      <c r="R91" s="55"/>
    </row>
    <row r="92" spans="1:18" ht="15.75" customHeight="1" x14ac:dyDescent="0.2">
      <c r="A92" s="55"/>
      <c r="B92" s="55"/>
      <c r="C92" s="55"/>
      <c r="D92" s="55"/>
      <c r="E92" s="55"/>
      <c r="F92" s="55"/>
      <c r="G92" s="55"/>
      <c r="H92" s="55"/>
      <c r="I92" s="55"/>
      <c r="J92" s="55"/>
      <c r="K92" s="55"/>
      <c r="L92" s="55"/>
      <c r="M92" s="55"/>
      <c r="N92" s="55"/>
      <c r="O92" s="55"/>
      <c r="P92" s="55"/>
      <c r="Q92" s="55"/>
      <c r="R92" s="55"/>
    </row>
    <row r="93" spans="1:18" ht="15.75" customHeight="1" x14ac:dyDescent="0.2">
      <c r="A93" s="55"/>
      <c r="B93" s="55"/>
      <c r="C93" s="55"/>
      <c r="D93" s="55"/>
      <c r="E93" s="55"/>
      <c r="F93" s="55"/>
      <c r="G93" s="55"/>
      <c r="H93" s="55"/>
      <c r="I93" s="55"/>
      <c r="J93" s="55"/>
      <c r="K93" s="55"/>
      <c r="L93" s="55"/>
      <c r="M93" s="55"/>
      <c r="N93" s="55"/>
      <c r="O93" s="55"/>
      <c r="P93" s="55"/>
      <c r="Q93" s="55"/>
      <c r="R93" s="55"/>
    </row>
    <row r="94" spans="1:18" ht="15.75" customHeight="1" x14ac:dyDescent="0.2">
      <c r="A94" s="55"/>
      <c r="B94" s="55"/>
      <c r="C94" s="55"/>
      <c r="D94" s="55"/>
      <c r="E94" s="55"/>
      <c r="F94" s="55"/>
      <c r="G94" s="55"/>
      <c r="H94" s="55"/>
      <c r="I94" s="55"/>
      <c r="J94" s="55"/>
      <c r="K94" s="55"/>
      <c r="L94" s="55"/>
      <c r="M94" s="55"/>
      <c r="N94" s="55"/>
      <c r="O94" s="55"/>
      <c r="P94" s="55"/>
      <c r="Q94" s="55"/>
      <c r="R94" s="55"/>
    </row>
    <row r="95" spans="1:18" ht="15.75" customHeight="1" x14ac:dyDescent="0.2">
      <c r="A95" s="55"/>
      <c r="B95" s="55"/>
      <c r="C95" s="55"/>
      <c r="D95" s="55"/>
      <c r="E95" s="55"/>
      <c r="F95" s="55"/>
      <c r="G95" s="55"/>
      <c r="H95" s="55"/>
      <c r="I95" s="55"/>
      <c r="J95" s="55"/>
      <c r="K95" s="55"/>
      <c r="L95" s="55"/>
      <c r="M95" s="55"/>
      <c r="N95" s="55"/>
      <c r="O95" s="55"/>
      <c r="P95" s="55"/>
      <c r="Q95" s="55"/>
      <c r="R95" s="55"/>
    </row>
    <row r="96" spans="1:18" ht="15.75" customHeight="1" x14ac:dyDescent="0.2">
      <c r="A96" s="55"/>
      <c r="B96" s="55"/>
      <c r="C96" s="55"/>
      <c r="D96" s="55"/>
      <c r="E96" s="55"/>
      <c r="F96" s="55"/>
      <c r="G96" s="55"/>
      <c r="H96" s="55"/>
      <c r="I96" s="55"/>
      <c r="J96" s="55"/>
      <c r="K96" s="55"/>
      <c r="L96" s="55"/>
      <c r="M96" s="55"/>
      <c r="N96" s="55"/>
      <c r="O96" s="55"/>
      <c r="P96" s="55"/>
      <c r="Q96" s="55"/>
      <c r="R96" s="55"/>
    </row>
    <row r="97" spans="1:18" ht="15.75" customHeight="1" x14ac:dyDescent="0.2">
      <c r="A97" s="55"/>
      <c r="B97" s="55"/>
      <c r="C97" s="55"/>
      <c r="D97" s="55"/>
      <c r="E97" s="55"/>
      <c r="F97" s="55"/>
      <c r="G97" s="55"/>
      <c r="H97" s="55"/>
      <c r="I97" s="55"/>
      <c r="J97" s="55"/>
      <c r="K97" s="55"/>
      <c r="L97" s="55"/>
      <c r="M97" s="55"/>
      <c r="N97" s="55"/>
      <c r="O97" s="55"/>
      <c r="P97" s="55"/>
      <c r="Q97" s="55"/>
      <c r="R97" s="55"/>
    </row>
    <row r="98" spans="1:18" ht="15.75" customHeight="1" x14ac:dyDescent="0.2">
      <c r="A98" s="55"/>
      <c r="B98" s="55"/>
      <c r="C98" s="55"/>
      <c r="D98" s="55"/>
      <c r="E98" s="55"/>
      <c r="F98" s="55"/>
      <c r="G98" s="55"/>
      <c r="H98" s="55"/>
      <c r="I98" s="55"/>
      <c r="J98" s="55"/>
      <c r="K98" s="55"/>
      <c r="L98" s="55"/>
      <c r="M98" s="55"/>
      <c r="N98" s="55"/>
      <c r="O98" s="55"/>
      <c r="P98" s="55"/>
      <c r="Q98" s="55"/>
      <c r="R98" s="55"/>
    </row>
    <row r="99" spans="1:18" ht="15.75" customHeight="1" x14ac:dyDescent="0.2">
      <c r="A99" s="55"/>
      <c r="B99" s="55"/>
      <c r="C99" s="55"/>
      <c r="D99" s="55"/>
      <c r="E99" s="55"/>
      <c r="F99" s="55"/>
      <c r="G99" s="55"/>
      <c r="H99" s="55"/>
      <c r="I99" s="55"/>
      <c r="J99" s="55"/>
      <c r="K99" s="55"/>
      <c r="L99" s="55"/>
      <c r="M99" s="55"/>
      <c r="N99" s="55"/>
      <c r="O99" s="55"/>
      <c r="P99" s="55"/>
      <c r="Q99" s="55"/>
      <c r="R99" s="55"/>
    </row>
    <row r="100" spans="1:18" ht="15.75" customHeight="1" x14ac:dyDescent="0.2">
      <c r="A100" s="55"/>
      <c r="B100" s="55"/>
      <c r="C100" s="55"/>
      <c r="D100" s="55"/>
      <c r="E100" s="55"/>
      <c r="F100" s="55"/>
      <c r="G100" s="55"/>
      <c r="H100" s="55"/>
      <c r="I100" s="55"/>
      <c r="J100" s="55"/>
      <c r="K100" s="55"/>
      <c r="L100" s="55"/>
      <c r="M100" s="55"/>
      <c r="N100" s="55"/>
      <c r="O100" s="55"/>
      <c r="P100" s="55"/>
      <c r="Q100" s="55"/>
      <c r="R100" s="55"/>
    </row>
    <row r="101" spans="1:18" ht="15.75" customHeight="1" x14ac:dyDescent="0.2">
      <c r="A101" s="55"/>
      <c r="B101" s="55"/>
      <c r="C101" s="55"/>
      <c r="D101" s="55"/>
      <c r="E101" s="55"/>
      <c r="F101" s="55"/>
      <c r="G101" s="55"/>
      <c r="H101" s="55"/>
      <c r="I101" s="55"/>
      <c r="J101" s="55"/>
      <c r="K101" s="55"/>
      <c r="L101" s="55"/>
      <c r="M101" s="55"/>
      <c r="N101" s="55"/>
      <c r="O101" s="55"/>
      <c r="P101" s="55"/>
      <c r="Q101" s="55"/>
      <c r="R101" s="55"/>
    </row>
    <row r="102" spans="1:18" ht="15.75" customHeight="1" x14ac:dyDescent="0.2">
      <c r="A102" s="55"/>
      <c r="B102" s="55"/>
      <c r="C102" s="55"/>
      <c r="D102" s="55"/>
      <c r="E102" s="55"/>
      <c r="F102" s="55"/>
      <c r="G102" s="55"/>
      <c r="H102" s="55"/>
      <c r="I102" s="55"/>
      <c r="J102" s="55"/>
      <c r="K102" s="55"/>
      <c r="L102" s="55"/>
      <c r="M102" s="55"/>
      <c r="N102" s="55"/>
      <c r="O102" s="55"/>
      <c r="P102" s="55"/>
      <c r="Q102" s="55"/>
      <c r="R102" s="55"/>
    </row>
    <row r="103" spans="1:18" ht="15.75" customHeight="1" x14ac:dyDescent="0.2">
      <c r="A103" s="55"/>
      <c r="B103" s="55"/>
      <c r="C103" s="55"/>
      <c r="D103" s="55"/>
      <c r="E103" s="55"/>
      <c r="F103" s="55"/>
      <c r="G103" s="55"/>
      <c r="H103" s="55"/>
      <c r="I103" s="55"/>
      <c r="J103" s="55"/>
      <c r="K103" s="55"/>
      <c r="L103" s="55"/>
      <c r="M103" s="55"/>
      <c r="N103" s="55"/>
      <c r="O103" s="55"/>
      <c r="P103" s="55"/>
      <c r="Q103" s="55"/>
      <c r="R103" s="55"/>
    </row>
    <row r="104" spans="1:18" ht="15.75" customHeight="1" x14ac:dyDescent="0.2">
      <c r="A104" s="55"/>
      <c r="B104" s="55"/>
      <c r="C104" s="55"/>
      <c r="D104" s="55"/>
      <c r="E104" s="55"/>
      <c r="F104" s="55"/>
      <c r="G104" s="55"/>
      <c r="H104" s="55"/>
      <c r="I104" s="55"/>
      <c r="J104" s="55"/>
      <c r="K104" s="55"/>
      <c r="L104" s="55"/>
      <c r="M104" s="55"/>
      <c r="N104" s="55"/>
      <c r="O104" s="55"/>
      <c r="P104" s="55"/>
      <c r="Q104" s="55"/>
      <c r="R104" s="55"/>
    </row>
    <row r="105" spans="1:18" ht="15.75" customHeight="1" x14ac:dyDescent="0.2">
      <c r="A105" s="55"/>
      <c r="B105" s="55"/>
      <c r="C105" s="55"/>
      <c r="D105" s="55"/>
      <c r="E105" s="55"/>
      <c r="F105" s="55"/>
      <c r="G105" s="55"/>
      <c r="H105" s="55"/>
      <c r="I105" s="55"/>
      <c r="J105" s="55"/>
      <c r="K105" s="55"/>
      <c r="L105" s="55"/>
      <c r="M105" s="55"/>
      <c r="N105" s="55"/>
      <c r="O105" s="55"/>
      <c r="P105" s="55"/>
      <c r="Q105" s="55"/>
      <c r="R105" s="55"/>
    </row>
    <row r="106" spans="1:18" ht="15.75" customHeight="1" x14ac:dyDescent="0.2">
      <c r="A106" s="55"/>
      <c r="B106" s="55"/>
      <c r="C106" s="55"/>
      <c r="D106" s="55"/>
      <c r="E106" s="55"/>
      <c r="F106" s="55"/>
      <c r="G106" s="55"/>
      <c r="H106" s="55"/>
      <c r="I106" s="55"/>
      <c r="J106" s="55"/>
      <c r="K106" s="55"/>
      <c r="L106" s="55"/>
      <c r="M106" s="55"/>
      <c r="N106" s="55"/>
      <c r="O106" s="55"/>
      <c r="P106" s="55"/>
      <c r="Q106" s="55"/>
      <c r="R106" s="55"/>
    </row>
    <row r="107" spans="1:18" ht="15.75" customHeight="1" x14ac:dyDescent="0.2">
      <c r="A107" s="55"/>
      <c r="B107" s="55"/>
      <c r="C107" s="55"/>
      <c r="D107" s="55"/>
      <c r="E107" s="55"/>
      <c r="F107" s="55"/>
      <c r="G107" s="55"/>
      <c r="H107" s="55"/>
      <c r="I107" s="55"/>
      <c r="J107" s="55"/>
      <c r="K107" s="55"/>
      <c r="L107" s="55"/>
      <c r="M107" s="55"/>
      <c r="N107" s="55"/>
      <c r="O107" s="55"/>
      <c r="P107" s="55"/>
      <c r="Q107" s="55"/>
      <c r="R107" s="55"/>
    </row>
    <row r="108" spans="1:18" ht="15.75" customHeight="1" x14ac:dyDescent="0.2">
      <c r="A108" s="55"/>
      <c r="B108" s="55"/>
      <c r="C108" s="55"/>
      <c r="D108" s="55"/>
      <c r="E108" s="55"/>
      <c r="F108" s="55"/>
      <c r="G108" s="55"/>
      <c r="H108" s="55"/>
      <c r="I108" s="55"/>
      <c r="J108" s="55"/>
      <c r="K108" s="55"/>
      <c r="L108" s="55"/>
      <c r="M108" s="55"/>
      <c r="N108" s="55"/>
      <c r="O108" s="55"/>
      <c r="P108" s="55"/>
      <c r="Q108" s="55"/>
      <c r="R108" s="55"/>
    </row>
    <row r="109" spans="1:18" ht="15.75" customHeight="1" x14ac:dyDescent="0.2">
      <c r="A109" s="55"/>
      <c r="B109" s="55"/>
      <c r="C109" s="55"/>
      <c r="D109" s="55"/>
      <c r="E109" s="55"/>
      <c r="F109" s="55"/>
      <c r="G109" s="55"/>
      <c r="H109" s="55"/>
      <c r="I109" s="55"/>
      <c r="J109" s="55"/>
      <c r="K109" s="55"/>
      <c r="L109" s="55"/>
      <c r="M109" s="55"/>
      <c r="N109" s="55"/>
      <c r="O109" s="55"/>
      <c r="P109" s="55"/>
      <c r="Q109" s="55"/>
      <c r="R109" s="55"/>
    </row>
    <row r="110" spans="1:18" ht="15.75" customHeight="1" x14ac:dyDescent="0.2">
      <c r="A110" s="55"/>
      <c r="B110" s="55"/>
      <c r="C110" s="55"/>
      <c r="D110" s="55"/>
      <c r="E110" s="55"/>
      <c r="F110" s="55"/>
      <c r="G110" s="55"/>
      <c r="H110" s="55"/>
      <c r="I110" s="55"/>
      <c r="J110" s="55"/>
      <c r="K110" s="55"/>
      <c r="L110" s="55"/>
      <c r="M110" s="55"/>
      <c r="N110" s="55"/>
      <c r="O110" s="55"/>
      <c r="P110" s="55"/>
      <c r="Q110" s="55"/>
      <c r="R110" s="55"/>
    </row>
    <row r="111" spans="1:18" ht="15.75" customHeight="1" x14ac:dyDescent="0.2">
      <c r="A111" s="55"/>
      <c r="B111" s="55"/>
      <c r="C111" s="55"/>
      <c r="D111" s="55"/>
      <c r="E111" s="55"/>
      <c r="F111" s="55"/>
      <c r="G111" s="55"/>
      <c r="H111" s="55"/>
      <c r="I111" s="55"/>
      <c r="J111" s="55"/>
      <c r="K111" s="55"/>
      <c r="L111" s="55"/>
      <c r="M111" s="55"/>
      <c r="N111" s="55"/>
      <c r="O111" s="55"/>
      <c r="P111" s="55"/>
      <c r="Q111" s="55"/>
      <c r="R111" s="55"/>
    </row>
    <row r="112" spans="1:18" ht="15.75" customHeight="1" x14ac:dyDescent="0.2">
      <c r="A112" s="55"/>
      <c r="B112" s="55"/>
      <c r="C112" s="55"/>
      <c r="D112" s="55"/>
      <c r="E112" s="55"/>
      <c r="F112" s="55"/>
      <c r="G112" s="55"/>
      <c r="H112" s="55"/>
      <c r="I112" s="55"/>
      <c r="J112" s="55"/>
      <c r="K112" s="55"/>
      <c r="L112" s="55"/>
      <c r="M112" s="55"/>
      <c r="N112" s="55"/>
      <c r="O112" s="55"/>
      <c r="P112" s="55"/>
      <c r="Q112" s="55"/>
      <c r="R112" s="55"/>
    </row>
    <row r="113" spans="1:18" ht="15.75" customHeight="1" x14ac:dyDescent="0.2">
      <c r="A113" s="55"/>
      <c r="B113" s="55"/>
      <c r="C113" s="55"/>
      <c r="D113" s="55"/>
      <c r="E113" s="55"/>
      <c r="F113" s="55"/>
      <c r="G113" s="55"/>
      <c r="H113" s="55"/>
      <c r="I113" s="55"/>
      <c r="J113" s="55"/>
      <c r="K113" s="55"/>
      <c r="L113" s="55"/>
      <c r="M113" s="55"/>
      <c r="N113" s="55"/>
      <c r="O113" s="55"/>
      <c r="P113" s="55"/>
      <c r="Q113" s="55"/>
      <c r="R113" s="55"/>
    </row>
    <row r="114" spans="1:18" ht="15.75" customHeight="1" x14ac:dyDescent="0.2">
      <c r="A114" s="55"/>
      <c r="B114" s="55"/>
      <c r="C114" s="55"/>
      <c r="D114" s="55"/>
      <c r="E114" s="55"/>
      <c r="F114" s="55"/>
      <c r="G114" s="55"/>
      <c r="H114" s="55"/>
      <c r="I114" s="55"/>
      <c r="J114" s="55"/>
      <c r="K114" s="55"/>
      <c r="L114" s="55"/>
      <c r="M114" s="55"/>
      <c r="N114" s="55"/>
      <c r="O114" s="55"/>
      <c r="P114" s="55"/>
      <c r="Q114" s="55"/>
      <c r="R114" s="55"/>
    </row>
    <row r="115" spans="1:18" ht="15.75" customHeight="1" x14ac:dyDescent="0.2">
      <c r="A115" s="55"/>
      <c r="B115" s="55"/>
      <c r="C115" s="55"/>
      <c r="D115" s="55"/>
      <c r="E115" s="55"/>
      <c r="F115" s="55"/>
      <c r="G115" s="55"/>
      <c r="H115" s="55"/>
      <c r="I115" s="55"/>
      <c r="J115" s="55"/>
      <c r="K115" s="55"/>
      <c r="L115" s="55"/>
      <c r="M115" s="55"/>
      <c r="N115" s="55"/>
      <c r="O115" s="55"/>
      <c r="P115" s="55"/>
      <c r="Q115" s="55"/>
      <c r="R115" s="55"/>
    </row>
    <row r="116" spans="1:18" ht="15.75" customHeight="1" x14ac:dyDescent="0.2">
      <c r="A116" s="55"/>
      <c r="B116" s="55"/>
      <c r="C116" s="55"/>
      <c r="D116" s="55"/>
      <c r="E116" s="55"/>
      <c r="F116" s="55"/>
      <c r="G116" s="55"/>
      <c r="H116" s="55"/>
      <c r="I116" s="55"/>
      <c r="J116" s="55"/>
      <c r="K116" s="55"/>
      <c r="L116" s="55"/>
      <c r="M116" s="55"/>
      <c r="N116" s="55"/>
      <c r="O116" s="55"/>
      <c r="P116" s="55"/>
      <c r="Q116" s="55"/>
      <c r="R116" s="55"/>
    </row>
    <row r="117" spans="1:18" ht="15.75" customHeight="1" x14ac:dyDescent="0.2">
      <c r="A117" s="55"/>
      <c r="B117" s="55"/>
      <c r="C117" s="55"/>
      <c r="D117" s="55"/>
      <c r="E117" s="55"/>
      <c r="F117" s="55"/>
      <c r="G117" s="55"/>
      <c r="H117" s="55"/>
      <c r="I117" s="55"/>
      <c r="J117" s="55"/>
      <c r="K117" s="55"/>
      <c r="L117" s="55"/>
      <c r="M117" s="55"/>
      <c r="N117" s="55"/>
      <c r="O117" s="55"/>
      <c r="P117" s="55"/>
      <c r="Q117" s="55"/>
      <c r="R117" s="55"/>
    </row>
    <row r="118" spans="1:18" ht="15.75" customHeight="1" x14ac:dyDescent="0.2">
      <c r="A118" s="55"/>
      <c r="B118" s="55"/>
      <c r="C118" s="55"/>
      <c r="D118" s="55"/>
      <c r="E118" s="55"/>
      <c r="F118" s="55"/>
      <c r="G118" s="55"/>
      <c r="H118" s="55"/>
      <c r="I118" s="55"/>
      <c r="J118" s="55"/>
      <c r="K118" s="55"/>
      <c r="L118" s="55"/>
      <c r="M118" s="55"/>
      <c r="N118" s="55"/>
      <c r="O118" s="55"/>
      <c r="P118" s="55"/>
      <c r="Q118" s="55"/>
      <c r="R118" s="55"/>
    </row>
    <row r="119" spans="1:18" ht="15.75" customHeight="1" x14ac:dyDescent="0.2">
      <c r="A119" s="55"/>
      <c r="B119" s="55"/>
      <c r="C119" s="55"/>
      <c r="D119" s="55"/>
      <c r="E119" s="55"/>
      <c r="F119" s="55"/>
      <c r="G119" s="55"/>
      <c r="H119" s="55"/>
      <c r="I119" s="55"/>
      <c r="J119" s="55"/>
      <c r="K119" s="55"/>
      <c r="L119" s="55"/>
      <c r="M119" s="55"/>
      <c r="N119" s="55"/>
      <c r="O119" s="55"/>
      <c r="P119" s="55"/>
      <c r="Q119" s="55"/>
      <c r="R119" s="55"/>
    </row>
    <row r="120" spans="1:18" ht="15.75" customHeight="1" x14ac:dyDescent="0.2">
      <c r="A120" s="55"/>
      <c r="B120" s="55"/>
      <c r="C120" s="55"/>
      <c r="D120" s="55"/>
      <c r="E120" s="55"/>
      <c r="F120" s="55"/>
      <c r="G120" s="55"/>
      <c r="H120" s="55"/>
      <c r="I120" s="55"/>
      <c r="J120" s="55"/>
      <c r="K120" s="55"/>
      <c r="L120" s="55"/>
      <c r="M120" s="55"/>
      <c r="N120" s="55"/>
      <c r="O120" s="55"/>
      <c r="P120" s="55"/>
      <c r="Q120" s="55"/>
      <c r="R120" s="55"/>
    </row>
    <row r="121" spans="1:18" ht="15.75" customHeight="1" x14ac:dyDescent="0.2">
      <c r="A121" s="55"/>
      <c r="B121" s="55"/>
      <c r="C121" s="55"/>
      <c r="D121" s="55"/>
      <c r="E121" s="55"/>
      <c r="F121" s="55"/>
      <c r="G121" s="55"/>
      <c r="H121" s="55"/>
      <c r="I121" s="55"/>
      <c r="J121" s="55"/>
      <c r="K121" s="55"/>
      <c r="L121" s="55"/>
      <c r="M121" s="55"/>
      <c r="N121" s="55"/>
      <c r="O121" s="55"/>
      <c r="P121" s="55"/>
      <c r="Q121" s="55"/>
      <c r="R121" s="55"/>
    </row>
    <row r="122" spans="1:18" ht="15.75" customHeight="1" x14ac:dyDescent="0.2">
      <c r="A122" s="55"/>
      <c r="B122" s="55"/>
      <c r="C122" s="55"/>
      <c r="D122" s="55"/>
      <c r="E122" s="55"/>
      <c r="F122" s="55"/>
      <c r="G122" s="55"/>
      <c r="H122" s="55"/>
      <c r="I122" s="55"/>
      <c r="J122" s="55"/>
      <c r="K122" s="55"/>
      <c r="L122" s="55"/>
      <c r="M122" s="55"/>
      <c r="N122" s="55"/>
      <c r="O122" s="55"/>
      <c r="P122" s="55"/>
      <c r="Q122" s="55"/>
      <c r="R122" s="55"/>
    </row>
    <row r="123" spans="1:18" ht="15.75" customHeight="1" x14ac:dyDescent="0.2">
      <c r="A123" s="55"/>
      <c r="B123" s="55"/>
      <c r="C123" s="55"/>
      <c r="D123" s="55"/>
      <c r="E123" s="55"/>
      <c r="F123" s="55"/>
      <c r="G123" s="55"/>
      <c r="H123" s="55"/>
      <c r="I123" s="55"/>
      <c r="J123" s="55"/>
      <c r="K123" s="55"/>
      <c r="L123" s="55"/>
      <c r="M123" s="55"/>
      <c r="N123" s="55"/>
      <c r="O123" s="55"/>
      <c r="P123" s="55"/>
      <c r="Q123" s="55"/>
      <c r="R123" s="55"/>
    </row>
    <row r="124" spans="1:18" ht="15.75" customHeight="1" x14ac:dyDescent="0.2">
      <c r="A124" s="55"/>
      <c r="B124" s="55"/>
      <c r="C124" s="55"/>
      <c r="D124" s="55"/>
      <c r="E124" s="55"/>
      <c r="F124" s="55"/>
      <c r="G124" s="55"/>
      <c r="H124" s="55"/>
      <c r="I124" s="55"/>
      <c r="J124" s="55"/>
      <c r="K124" s="55"/>
      <c r="L124" s="55"/>
      <c r="M124" s="55"/>
      <c r="N124" s="55"/>
      <c r="O124" s="55"/>
      <c r="P124" s="55"/>
      <c r="Q124" s="55"/>
      <c r="R124" s="55"/>
    </row>
    <row r="125" spans="1:18" ht="15.75" customHeight="1" x14ac:dyDescent="0.2">
      <c r="A125" s="55"/>
      <c r="B125" s="55"/>
      <c r="C125" s="55"/>
      <c r="D125" s="55"/>
      <c r="E125" s="55"/>
      <c r="F125" s="55"/>
      <c r="G125" s="55"/>
      <c r="H125" s="55"/>
      <c r="I125" s="55"/>
      <c r="J125" s="55"/>
      <c r="K125" s="55"/>
      <c r="L125" s="55"/>
      <c r="M125" s="55"/>
      <c r="N125" s="55"/>
      <c r="O125" s="55"/>
      <c r="P125" s="55"/>
      <c r="Q125" s="55"/>
      <c r="R125" s="55"/>
    </row>
    <row r="126" spans="1:18" ht="15.75" customHeight="1" x14ac:dyDescent="0.2">
      <c r="A126" s="55"/>
      <c r="B126" s="55"/>
      <c r="C126" s="55"/>
      <c r="D126" s="55"/>
      <c r="E126" s="55"/>
      <c r="F126" s="55"/>
      <c r="G126" s="55"/>
      <c r="H126" s="55"/>
      <c r="I126" s="55"/>
      <c r="J126" s="55"/>
      <c r="K126" s="55"/>
      <c r="L126" s="55"/>
      <c r="M126" s="55"/>
      <c r="N126" s="55"/>
      <c r="O126" s="55"/>
      <c r="P126" s="55"/>
      <c r="Q126" s="55"/>
      <c r="R126" s="55"/>
    </row>
    <row r="127" spans="1:18" ht="15.75" customHeight="1" x14ac:dyDescent="0.2">
      <c r="A127" s="55"/>
      <c r="B127" s="55"/>
      <c r="C127" s="55"/>
      <c r="D127" s="55"/>
      <c r="E127" s="55"/>
      <c r="F127" s="55"/>
      <c r="G127" s="55"/>
      <c r="H127" s="55"/>
      <c r="I127" s="55"/>
      <c r="J127" s="55"/>
      <c r="K127" s="55"/>
      <c r="L127" s="55"/>
      <c r="M127" s="55"/>
      <c r="N127" s="55"/>
      <c r="O127" s="55"/>
      <c r="P127" s="55"/>
      <c r="Q127" s="55"/>
      <c r="R127" s="55"/>
    </row>
    <row r="128" spans="1:18" ht="15.75" customHeight="1" x14ac:dyDescent="0.2">
      <c r="A128" s="55"/>
      <c r="B128" s="55"/>
      <c r="C128" s="55"/>
      <c r="D128" s="55"/>
      <c r="E128" s="55"/>
      <c r="F128" s="55"/>
      <c r="G128" s="55"/>
      <c r="H128" s="55"/>
      <c r="I128" s="55"/>
      <c r="J128" s="55"/>
      <c r="K128" s="55"/>
      <c r="L128" s="55"/>
      <c r="M128" s="55"/>
      <c r="N128" s="55"/>
      <c r="O128" s="55"/>
      <c r="P128" s="55"/>
      <c r="Q128" s="55"/>
      <c r="R128" s="55"/>
    </row>
    <row r="129" spans="1:18" ht="15.75" customHeight="1" x14ac:dyDescent="0.2">
      <c r="A129" s="55"/>
      <c r="B129" s="55"/>
      <c r="C129" s="55"/>
      <c r="D129" s="55"/>
      <c r="E129" s="55"/>
      <c r="F129" s="55"/>
      <c r="G129" s="55"/>
      <c r="H129" s="55"/>
      <c r="I129" s="55"/>
      <c r="J129" s="55"/>
      <c r="K129" s="55"/>
      <c r="L129" s="55"/>
      <c r="M129" s="55"/>
      <c r="N129" s="55"/>
      <c r="O129" s="55"/>
      <c r="P129" s="55"/>
      <c r="Q129" s="55"/>
      <c r="R129" s="55"/>
    </row>
    <row r="130" spans="1:18" ht="15.75" customHeight="1" x14ac:dyDescent="0.2">
      <c r="A130" s="55"/>
      <c r="B130" s="55"/>
      <c r="C130" s="55"/>
      <c r="D130" s="55"/>
      <c r="E130" s="55"/>
      <c r="F130" s="55"/>
      <c r="G130" s="55"/>
      <c r="H130" s="55"/>
      <c r="I130" s="55"/>
      <c r="J130" s="55"/>
      <c r="K130" s="55"/>
      <c r="L130" s="55"/>
      <c r="M130" s="55"/>
      <c r="N130" s="55"/>
      <c r="O130" s="55"/>
      <c r="P130" s="55"/>
      <c r="Q130" s="55"/>
      <c r="R130" s="55"/>
    </row>
    <row r="131" spans="1:18" ht="15.75" customHeight="1" x14ac:dyDescent="0.2">
      <c r="A131" s="55"/>
      <c r="B131" s="55"/>
      <c r="C131" s="55"/>
      <c r="D131" s="55"/>
      <c r="E131" s="55"/>
      <c r="F131" s="55"/>
      <c r="G131" s="55"/>
      <c r="H131" s="55"/>
      <c r="I131" s="55"/>
      <c r="J131" s="55"/>
      <c r="K131" s="55"/>
      <c r="L131" s="55"/>
      <c r="M131" s="55"/>
      <c r="N131" s="55"/>
      <c r="O131" s="55"/>
      <c r="P131" s="55"/>
      <c r="Q131" s="55"/>
      <c r="R131" s="55"/>
    </row>
    <row r="132" spans="1:18" ht="15.75" customHeight="1" x14ac:dyDescent="0.2">
      <c r="A132" s="55"/>
      <c r="B132" s="55"/>
      <c r="C132" s="55"/>
      <c r="D132" s="55"/>
      <c r="E132" s="55"/>
      <c r="F132" s="55"/>
      <c r="G132" s="55"/>
      <c r="H132" s="55"/>
      <c r="I132" s="55"/>
      <c r="J132" s="55"/>
      <c r="K132" s="55"/>
      <c r="L132" s="55"/>
      <c r="M132" s="55"/>
      <c r="N132" s="55"/>
      <c r="O132" s="55"/>
      <c r="P132" s="55"/>
      <c r="Q132" s="55"/>
      <c r="R132" s="55"/>
    </row>
    <row r="133" spans="1:18" ht="15.75" customHeight="1" x14ac:dyDescent="0.2">
      <c r="A133" s="55"/>
      <c r="B133" s="55"/>
      <c r="C133" s="55"/>
      <c r="D133" s="55"/>
      <c r="E133" s="55"/>
      <c r="F133" s="55"/>
      <c r="G133" s="55"/>
      <c r="H133" s="55"/>
      <c r="I133" s="55"/>
      <c r="J133" s="55"/>
      <c r="K133" s="55"/>
      <c r="L133" s="55"/>
      <c r="M133" s="55"/>
      <c r="N133" s="55"/>
      <c r="O133" s="55"/>
      <c r="P133" s="55"/>
      <c r="Q133" s="55"/>
      <c r="R133" s="55"/>
    </row>
    <row r="134" spans="1:18" ht="15.75" customHeight="1" x14ac:dyDescent="0.2">
      <c r="A134" s="55"/>
      <c r="B134" s="55"/>
      <c r="C134" s="55"/>
      <c r="D134" s="55"/>
      <c r="E134" s="55"/>
      <c r="F134" s="55"/>
      <c r="G134" s="55"/>
      <c r="H134" s="55"/>
      <c r="I134" s="55"/>
      <c r="J134" s="55"/>
      <c r="K134" s="55"/>
      <c r="L134" s="55"/>
      <c r="M134" s="55"/>
      <c r="N134" s="55"/>
      <c r="O134" s="55"/>
      <c r="P134" s="55"/>
      <c r="Q134" s="55"/>
      <c r="R134" s="55"/>
    </row>
    <row r="135" spans="1:18" ht="15.75" customHeight="1" x14ac:dyDescent="0.2">
      <c r="A135" s="55"/>
      <c r="B135" s="55"/>
      <c r="C135" s="55"/>
      <c r="D135" s="55"/>
      <c r="E135" s="55"/>
      <c r="F135" s="55"/>
      <c r="G135" s="55"/>
      <c r="H135" s="55"/>
      <c r="I135" s="55"/>
      <c r="J135" s="55"/>
      <c r="K135" s="55"/>
      <c r="L135" s="55"/>
      <c r="M135" s="55"/>
      <c r="N135" s="55"/>
      <c r="O135" s="55"/>
      <c r="P135" s="55"/>
      <c r="Q135" s="55"/>
      <c r="R135" s="55"/>
    </row>
    <row r="136" spans="1:18" ht="15.75" customHeight="1" x14ac:dyDescent="0.2">
      <c r="A136" s="55"/>
      <c r="B136" s="55"/>
      <c r="C136" s="55"/>
      <c r="D136" s="55"/>
      <c r="E136" s="55"/>
      <c r="F136" s="55"/>
      <c r="G136" s="55"/>
      <c r="H136" s="55"/>
      <c r="I136" s="55"/>
      <c r="J136" s="55"/>
      <c r="K136" s="55"/>
      <c r="L136" s="55"/>
      <c r="M136" s="55"/>
      <c r="N136" s="55"/>
      <c r="O136" s="55"/>
      <c r="P136" s="55"/>
      <c r="Q136" s="55"/>
      <c r="R136" s="55"/>
    </row>
    <row r="137" spans="1:18" ht="15.75" customHeight="1" x14ac:dyDescent="0.2">
      <c r="A137" s="55"/>
      <c r="B137" s="55"/>
      <c r="C137" s="55"/>
      <c r="D137" s="55"/>
      <c r="E137" s="55"/>
      <c r="F137" s="55"/>
      <c r="G137" s="55"/>
      <c r="H137" s="55"/>
      <c r="I137" s="55"/>
      <c r="J137" s="55"/>
      <c r="K137" s="55"/>
      <c r="L137" s="55"/>
      <c r="M137" s="55"/>
      <c r="N137" s="55"/>
      <c r="O137" s="55"/>
      <c r="P137" s="55"/>
      <c r="Q137" s="55"/>
      <c r="R137" s="55"/>
    </row>
    <row r="138" spans="1:18" ht="15.75" customHeight="1" x14ac:dyDescent="0.2">
      <c r="A138" s="55"/>
      <c r="B138" s="55"/>
      <c r="C138" s="55"/>
      <c r="D138" s="55"/>
      <c r="E138" s="55"/>
      <c r="F138" s="55"/>
      <c r="G138" s="55"/>
      <c r="H138" s="55"/>
      <c r="I138" s="55"/>
      <c r="J138" s="55"/>
      <c r="K138" s="55"/>
      <c r="L138" s="55"/>
      <c r="M138" s="55"/>
      <c r="N138" s="55"/>
      <c r="O138" s="55"/>
      <c r="P138" s="55"/>
      <c r="Q138" s="55"/>
      <c r="R138" s="55"/>
    </row>
    <row r="139" spans="1:18" ht="15.75" customHeight="1" x14ac:dyDescent="0.2">
      <c r="A139" s="55"/>
      <c r="B139" s="55"/>
      <c r="C139" s="55"/>
      <c r="D139" s="55"/>
      <c r="E139" s="55"/>
      <c r="F139" s="55"/>
      <c r="G139" s="55"/>
      <c r="H139" s="55"/>
      <c r="I139" s="55"/>
      <c r="J139" s="55"/>
      <c r="K139" s="55"/>
      <c r="L139" s="55"/>
      <c r="M139" s="55"/>
      <c r="N139" s="55"/>
      <c r="O139" s="55"/>
      <c r="P139" s="55"/>
      <c r="Q139" s="55"/>
      <c r="R139" s="55"/>
    </row>
    <row r="140" spans="1:18" ht="15.75" customHeight="1" x14ac:dyDescent="0.2">
      <c r="A140" s="55"/>
      <c r="B140" s="55"/>
      <c r="C140" s="55"/>
      <c r="D140" s="55"/>
      <c r="E140" s="55"/>
      <c r="F140" s="55"/>
      <c r="G140" s="55"/>
      <c r="H140" s="55"/>
      <c r="I140" s="55"/>
      <c r="J140" s="55"/>
      <c r="K140" s="55"/>
      <c r="L140" s="55"/>
      <c r="M140" s="55"/>
      <c r="N140" s="55"/>
      <c r="O140" s="55"/>
      <c r="P140" s="55"/>
      <c r="Q140" s="55"/>
      <c r="R140" s="55"/>
    </row>
    <row r="141" spans="1:18" ht="15.75" customHeight="1" x14ac:dyDescent="0.2">
      <c r="A141" s="55"/>
      <c r="B141" s="55"/>
      <c r="C141" s="55"/>
      <c r="D141" s="55"/>
      <c r="E141" s="55"/>
      <c r="F141" s="55"/>
      <c r="G141" s="55"/>
      <c r="H141" s="55"/>
      <c r="I141" s="55"/>
      <c r="J141" s="55"/>
      <c r="K141" s="55"/>
      <c r="L141" s="55"/>
      <c r="M141" s="55"/>
      <c r="N141" s="55"/>
      <c r="O141" s="55"/>
      <c r="P141" s="55"/>
      <c r="Q141" s="55"/>
      <c r="R141" s="55"/>
    </row>
    <row r="142" spans="1:18" ht="15.75" customHeight="1" x14ac:dyDescent="0.2">
      <c r="A142" s="55"/>
      <c r="B142" s="55"/>
      <c r="C142" s="55"/>
      <c r="D142" s="55"/>
      <c r="E142" s="55"/>
      <c r="F142" s="55"/>
      <c r="G142" s="55"/>
      <c r="H142" s="55"/>
      <c r="I142" s="55"/>
      <c r="J142" s="55"/>
      <c r="K142" s="55"/>
      <c r="L142" s="55"/>
      <c r="M142" s="55"/>
      <c r="N142" s="55"/>
      <c r="O142" s="55"/>
      <c r="P142" s="55"/>
      <c r="Q142" s="55"/>
      <c r="R142" s="55"/>
    </row>
    <row r="143" spans="1:18" ht="15.75" customHeight="1" x14ac:dyDescent="0.2">
      <c r="A143" s="55"/>
      <c r="B143" s="55"/>
      <c r="C143" s="55"/>
      <c r="D143" s="55"/>
      <c r="E143" s="55"/>
      <c r="F143" s="55"/>
      <c r="G143" s="55"/>
      <c r="H143" s="55"/>
      <c r="I143" s="55"/>
      <c r="J143" s="55"/>
      <c r="K143" s="55"/>
      <c r="L143" s="55"/>
      <c r="M143" s="55"/>
      <c r="N143" s="55"/>
      <c r="O143" s="55"/>
      <c r="P143" s="55"/>
      <c r="Q143" s="55"/>
      <c r="R143" s="55"/>
    </row>
    <row r="144" spans="1:18" ht="15.75" customHeight="1" x14ac:dyDescent="0.2">
      <c r="A144" s="55"/>
      <c r="B144" s="55"/>
      <c r="C144" s="55"/>
      <c r="D144" s="55"/>
      <c r="E144" s="55"/>
      <c r="F144" s="55"/>
      <c r="G144" s="55"/>
      <c r="H144" s="55"/>
      <c r="I144" s="55"/>
      <c r="J144" s="55"/>
      <c r="K144" s="55"/>
      <c r="L144" s="55"/>
      <c r="M144" s="55"/>
      <c r="N144" s="55"/>
      <c r="O144" s="55"/>
      <c r="P144" s="55"/>
      <c r="Q144" s="55"/>
      <c r="R144" s="55"/>
    </row>
    <row r="145" spans="1:18" ht="15.75" customHeight="1" x14ac:dyDescent="0.2">
      <c r="A145" s="55"/>
      <c r="B145" s="55"/>
      <c r="C145" s="55"/>
      <c r="D145" s="55"/>
      <c r="E145" s="55"/>
      <c r="F145" s="55"/>
      <c r="G145" s="55"/>
      <c r="H145" s="55"/>
      <c r="I145" s="55"/>
      <c r="J145" s="55"/>
      <c r="K145" s="55"/>
      <c r="L145" s="55"/>
      <c r="M145" s="55"/>
      <c r="N145" s="55"/>
      <c r="O145" s="55"/>
      <c r="P145" s="55"/>
      <c r="Q145" s="55"/>
      <c r="R145" s="55"/>
    </row>
    <row r="146" spans="1:18" ht="15.75" customHeight="1" x14ac:dyDescent="0.2">
      <c r="A146" s="55"/>
      <c r="B146" s="55"/>
      <c r="C146" s="55"/>
      <c r="D146" s="55"/>
      <c r="E146" s="55"/>
      <c r="F146" s="55"/>
      <c r="G146" s="55"/>
      <c r="H146" s="55"/>
      <c r="I146" s="55"/>
      <c r="J146" s="55"/>
      <c r="K146" s="55"/>
      <c r="L146" s="55"/>
      <c r="M146" s="55"/>
      <c r="N146" s="55"/>
      <c r="O146" s="55"/>
      <c r="P146" s="55"/>
      <c r="Q146" s="55"/>
      <c r="R146" s="55"/>
    </row>
    <row r="147" spans="1:18" ht="15.75" customHeight="1" x14ac:dyDescent="0.2">
      <c r="A147" s="55"/>
      <c r="B147" s="55"/>
      <c r="C147" s="55"/>
      <c r="D147" s="55"/>
      <c r="E147" s="55"/>
      <c r="F147" s="55"/>
      <c r="G147" s="55"/>
      <c r="H147" s="55"/>
      <c r="I147" s="55"/>
      <c r="J147" s="55"/>
      <c r="K147" s="55"/>
      <c r="L147" s="55"/>
      <c r="M147" s="55"/>
      <c r="N147" s="55"/>
      <c r="O147" s="55"/>
      <c r="P147" s="55"/>
      <c r="Q147" s="55"/>
      <c r="R147" s="55"/>
    </row>
    <row r="148" spans="1:18" ht="15.75" customHeight="1" x14ac:dyDescent="0.2">
      <c r="A148" s="55"/>
      <c r="B148" s="55"/>
      <c r="C148" s="55"/>
      <c r="D148" s="55"/>
      <c r="E148" s="55"/>
      <c r="F148" s="55"/>
      <c r="G148" s="55"/>
      <c r="H148" s="55"/>
      <c r="I148" s="55"/>
      <c r="J148" s="55"/>
      <c r="K148" s="55"/>
      <c r="L148" s="55"/>
      <c r="M148" s="55"/>
      <c r="N148" s="55"/>
      <c r="O148" s="55"/>
      <c r="P148" s="55"/>
      <c r="Q148" s="55"/>
      <c r="R148" s="55"/>
    </row>
    <row r="149" spans="1:18" ht="15.75" customHeight="1" x14ac:dyDescent="0.2">
      <c r="A149" s="55"/>
      <c r="B149" s="55"/>
      <c r="C149" s="55"/>
      <c r="D149" s="55"/>
      <c r="E149" s="55"/>
      <c r="F149" s="55"/>
      <c r="G149" s="55"/>
      <c r="H149" s="55"/>
      <c r="I149" s="55"/>
      <c r="J149" s="55"/>
      <c r="K149" s="55"/>
      <c r="L149" s="55"/>
      <c r="M149" s="55"/>
      <c r="N149" s="55"/>
      <c r="O149" s="55"/>
      <c r="P149" s="55"/>
      <c r="Q149" s="55"/>
      <c r="R149" s="55"/>
    </row>
    <row r="150" spans="1:18" ht="15.75" customHeight="1" x14ac:dyDescent="0.2">
      <c r="A150" s="55"/>
      <c r="B150" s="55"/>
      <c r="C150" s="55"/>
      <c r="D150" s="55"/>
      <c r="E150" s="55"/>
      <c r="F150" s="55"/>
      <c r="G150" s="55"/>
      <c r="H150" s="55"/>
      <c r="I150" s="55"/>
      <c r="J150" s="55"/>
      <c r="K150" s="55"/>
      <c r="L150" s="55"/>
      <c r="M150" s="55"/>
      <c r="N150" s="55"/>
      <c r="O150" s="55"/>
      <c r="P150" s="55"/>
      <c r="Q150" s="55"/>
      <c r="R150" s="55"/>
    </row>
    <row r="151" spans="1:18" ht="15.75" customHeight="1" x14ac:dyDescent="0.2">
      <c r="A151" s="55"/>
      <c r="B151" s="55"/>
      <c r="C151" s="55"/>
      <c r="D151" s="55"/>
      <c r="E151" s="55"/>
      <c r="F151" s="55"/>
      <c r="G151" s="55"/>
      <c r="H151" s="55"/>
      <c r="I151" s="55"/>
      <c r="J151" s="55"/>
      <c r="K151" s="55"/>
      <c r="L151" s="55"/>
      <c r="M151" s="55"/>
      <c r="N151" s="55"/>
      <c r="O151" s="55"/>
      <c r="P151" s="55"/>
      <c r="Q151" s="55"/>
      <c r="R151" s="55"/>
    </row>
    <row r="152" spans="1:18" ht="15.75" customHeight="1" x14ac:dyDescent="0.2">
      <c r="A152" s="55"/>
      <c r="B152" s="55"/>
      <c r="C152" s="55"/>
      <c r="D152" s="55"/>
      <c r="E152" s="55"/>
      <c r="F152" s="55"/>
      <c r="G152" s="55"/>
      <c r="H152" s="55"/>
      <c r="I152" s="55"/>
      <c r="J152" s="55"/>
      <c r="K152" s="55"/>
      <c r="L152" s="55"/>
      <c r="M152" s="55"/>
      <c r="N152" s="55"/>
      <c r="O152" s="55"/>
      <c r="P152" s="55"/>
      <c r="Q152" s="55"/>
      <c r="R152" s="55"/>
    </row>
    <row r="153" spans="1:18" ht="15.75" customHeight="1" x14ac:dyDescent="0.2">
      <c r="A153" s="55"/>
      <c r="B153" s="55"/>
      <c r="C153" s="55"/>
      <c r="D153" s="55"/>
      <c r="E153" s="55"/>
      <c r="F153" s="55"/>
      <c r="G153" s="55"/>
      <c r="H153" s="55"/>
      <c r="I153" s="55"/>
      <c r="J153" s="55"/>
      <c r="K153" s="55"/>
      <c r="L153" s="55"/>
      <c r="M153" s="55"/>
      <c r="N153" s="55"/>
      <c r="O153" s="55"/>
      <c r="P153" s="55"/>
      <c r="Q153" s="55"/>
      <c r="R153" s="55"/>
    </row>
    <row r="154" spans="1:18" ht="15.75" customHeight="1" x14ac:dyDescent="0.2">
      <c r="A154" s="55"/>
      <c r="B154" s="55"/>
      <c r="C154" s="55"/>
      <c r="D154" s="55"/>
      <c r="E154" s="55"/>
      <c r="F154" s="55"/>
      <c r="G154" s="55"/>
      <c r="H154" s="55"/>
      <c r="I154" s="55"/>
      <c r="J154" s="55"/>
      <c r="K154" s="55"/>
      <c r="L154" s="55"/>
      <c r="M154" s="55"/>
      <c r="N154" s="55"/>
      <c r="O154" s="55"/>
      <c r="P154" s="55"/>
      <c r="Q154" s="55"/>
      <c r="R154" s="55"/>
    </row>
    <row r="155" spans="1:18" ht="15.75" customHeight="1" x14ac:dyDescent="0.2">
      <c r="A155" s="55"/>
      <c r="B155" s="55"/>
      <c r="C155" s="55"/>
      <c r="D155" s="55"/>
      <c r="E155" s="55"/>
      <c r="F155" s="55"/>
      <c r="G155" s="55"/>
      <c r="H155" s="55"/>
      <c r="I155" s="55"/>
      <c r="J155" s="55"/>
      <c r="K155" s="55"/>
      <c r="L155" s="55"/>
      <c r="M155" s="55"/>
      <c r="N155" s="55"/>
      <c r="O155" s="55"/>
      <c r="P155" s="55"/>
      <c r="Q155" s="55"/>
      <c r="R155" s="55"/>
    </row>
    <row r="156" spans="1:18" ht="15.75" customHeight="1" x14ac:dyDescent="0.2">
      <c r="A156" s="55"/>
      <c r="B156" s="55"/>
      <c r="C156" s="55"/>
      <c r="D156" s="55"/>
      <c r="E156" s="55"/>
      <c r="F156" s="55"/>
      <c r="G156" s="55"/>
      <c r="H156" s="55"/>
      <c r="I156" s="55"/>
      <c r="J156" s="55"/>
      <c r="K156" s="55"/>
      <c r="L156" s="55"/>
      <c r="M156" s="55"/>
      <c r="N156" s="55"/>
      <c r="O156" s="55"/>
      <c r="P156" s="55"/>
      <c r="Q156" s="55"/>
      <c r="R156" s="55"/>
    </row>
    <row r="157" spans="1:18" ht="15.75" customHeight="1" x14ac:dyDescent="0.2">
      <c r="A157" s="55"/>
      <c r="B157" s="55"/>
      <c r="C157" s="55"/>
      <c r="D157" s="55"/>
      <c r="E157" s="55"/>
      <c r="F157" s="55"/>
      <c r="G157" s="55"/>
      <c r="H157" s="55"/>
      <c r="I157" s="55"/>
      <c r="J157" s="55"/>
      <c r="K157" s="55"/>
      <c r="L157" s="55"/>
      <c r="M157" s="55"/>
      <c r="N157" s="55"/>
      <c r="O157" s="55"/>
      <c r="P157" s="55"/>
      <c r="Q157" s="55"/>
      <c r="R157" s="55"/>
    </row>
    <row r="158" spans="1:18" ht="15.75" customHeight="1" x14ac:dyDescent="0.2">
      <c r="A158" s="55"/>
      <c r="B158" s="55"/>
      <c r="C158" s="55"/>
      <c r="D158" s="55"/>
      <c r="E158" s="55"/>
      <c r="F158" s="55"/>
      <c r="G158" s="55"/>
      <c r="H158" s="55"/>
      <c r="I158" s="55"/>
      <c r="J158" s="55"/>
      <c r="K158" s="55"/>
      <c r="L158" s="55"/>
      <c r="M158" s="55"/>
      <c r="N158" s="55"/>
      <c r="O158" s="55"/>
      <c r="P158" s="55"/>
      <c r="Q158" s="55"/>
      <c r="R158" s="55"/>
    </row>
    <row r="159" spans="1:18" ht="15.75" customHeight="1" x14ac:dyDescent="0.2">
      <c r="A159" s="55"/>
      <c r="B159" s="55"/>
      <c r="C159" s="55"/>
      <c r="D159" s="55"/>
      <c r="E159" s="55"/>
      <c r="F159" s="55"/>
      <c r="G159" s="55"/>
      <c r="H159" s="55"/>
      <c r="I159" s="55"/>
      <c r="J159" s="55"/>
      <c r="K159" s="55"/>
      <c r="L159" s="55"/>
      <c r="M159" s="55"/>
      <c r="N159" s="55"/>
      <c r="O159" s="55"/>
      <c r="P159" s="55"/>
      <c r="Q159" s="55"/>
      <c r="R159" s="55"/>
    </row>
    <row r="160" spans="1:18" ht="15.75" customHeight="1" x14ac:dyDescent="0.2">
      <c r="A160" s="55"/>
      <c r="B160" s="55"/>
      <c r="C160" s="55"/>
      <c r="D160" s="55"/>
      <c r="E160" s="55"/>
      <c r="F160" s="55"/>
      <c r="G160" s="55"/>
      <c r="H160" s="55"/>
      <c r="I160" s="55"/>
      <c r="J160" s="55"/>
      <c r="K160" s="55"/>
      <c r="L160" s="55"/>
      <c r="M160" s="55"/>
      <c r="N160" s="55"/>
      <c r="O160" s="55"/>
      <c r="P160" s="55"/>
      <c r="Q160" s="55"/>
      <c r="R160" s="55"/>
    </row>
    <row r="161" spans="1:18" ht="15.75" customHeight="1" x14ac:dyDescent="0.2">
      <c r="A161" s="55"/>
      <c r="B161" s="55"/>
      <c r="C161" s="55"/>
      <c r="D161" s="55"/>
      <c r="E161" s="55"/>
      <c r="F161" s="55"/>
      <c r="G161" s="55"/>
      <c r="H161" s="55"/>
      <c r="I161" s="55"/>
      <c r="J161" s="55"/>
      <c r="K161" s="55"/>
      <c r="L161" s="55"/>
      <c r="M161" s="55"/>
      <c r="N161" s="55"/>
      <c r="O161" s="55"/>
      <c r="P161" s="55"/>
      <c r="Q161" s="55"/>
      <c r="R161" s="55"/>
    </row>
    <row r="162" spans="1:18" ht="15.75" customHeight="1" x14ac:dyDescent="0.2">
      <c r="A162" s="55"/>
      <c r="B162" s="55"/>
      <c r="C162" s="55"/>
      <c r="D162" s="55"/>
      <c r="E162" s="55"/>
      <c r="F162" s="55"/>
      <c r="G162" s="55"/>
      <c r="H162" s="55"/>
      <c r="I162" s="55"/>
      <c r="J162" s="55"/>
      <c r="K162" s="55"/>
      <c r="L162" s="55"/>
      <c r="M162" s="55"/>
      <c r="N162" s="55"/>
      <c r="O162" s="55"/>
      <c r="P162" s="55"/>
      <c r="Q162" s="55"/>
      <c r="R162" s="55"/>
    </row>
    <row r="163" spans="1:18" ht="15.75" customHeight="1" x14ac:dyDescent="0.2">
      <c r="A163" s="55"/>
      <c r="B163" s="55"/>
      <c r="C163" s="55"/>
      <c r="D163" s="55"/>
      <c r="E163" s="55"/>
      <c r="F163" s="55"/>
      <c r="G163" s="55"/>
      <c r="H163" s="55"/>
      <c r="I163" s="55"/>
      <c r="J163" s="55"/>
      <c r="K163" s="55"/>
      <c r="L163" s="55"/>
      <c r="M163" s="55"/>
      <c r="N163" s="55"/>
      <c r="O163" s="55"/>
      <c r="P163" s="55"/>
      <c r="Q163" s="55"/>
      <c r="R163" s="55"/>
    </row>
    <row r="164" spans="1:18" ht="15.75" customHeight="1" x14ac:dyDescent="0.2">
      <c r="A164" s="55"/>
      <c r="B164" s="55"/>
      <c r="C164" s="55"/>
      <c r="D164" s="55"/>
      <c r="E164" s="55"/>
      <c r="F164" s="55"/>
      <c r="G164" s="55"/>
      <c r="H164" s="55"/>
      <c r="I164" s="55"/>
      <c r="J164" s="55"/>
      <c r="K164" s="55"/>
      <c r="L164" s="55"/>
      <c r="M164" s="55"/>
      <c r="N164" s="55"/>
      <c r="O164" s="55"/>
      <c r="P164" s="55"/>
      <c r="Q164" s="55"/>
      <c r="R164" s="55"/>
    </row>
    <row r="165" spans="1:18" ht="15.75" customHeight="1" x14ac:dyDescent="0.2">
      <c r="A165" s="55"/>
      <c r="B165" s="55"/>
      <c r="C165" s="55"/>
      <c r="D165" s="55"/>
      <c r="E165" s="55"/>
      <c r="F165" s="55"/>
      <c r="G165" s="55"/>
      <c r="H165" s="55"/>
      <c r="I165" s="55"/>
      <c r="J165" s="55"/>
      <c r="K165" s="55"/>
      <c r="L165" s="55"/>
      <c r="M165" s="55"/>
      <c r="N165" s="55"/>
      <c r="O165" s="55"/>
      <c r="P165" s="55"/>
      <c r="Q165" s="55"/>
      <c r="R165" s="55"/>
    </row>
    <row r="166" spans="1:18" ht="15.75" customHeight="1" x14ac:dyDescent="0.2">
      <c r="A166" s="55"/>
      <c r="B166" s="55"/>
      <c r="C166" s="55"/>
      <c r="D166" s="55"/>
      <c r="E166" s="55"/>
      <c r="F166" s="55"/>
      <c r="G166" s="55"/>
      <c r="H166" s="55"/>
      <c r="I166" s="55"/>
      <c r="J166" s="55"/>
      <c r="K166" s="55"/>
      <c r="L166" s="55"/>
      <c r="M166" s="55"/>
      <c r="N166" s="55"/>
      <c r="O166" s="55"/>
      <c r="P166" s="55"/>
      <c r="Q166" s="55"/>
      <c r="R166" s="55"/>
    </row>
    <row r="167" spans="1:18" ht="15.75" customHeight="1" x14ac:dyDescent="0.2">
      <c r="A167" s="55"/>
      <c r="B167" s="55"/>
      <c r="C167" s="55"/>
      <c r="D167" s="55"/>
      <c r="E167" s="55"/>
      <c r="F167" s="55"/>
      <c r="G167" s="55"/>
      <c r="H167" s="55"/>
      <c r="I167" s="55"/>
      <c r="J167" s="55"/>
      <c r="K167" s="55"/>
      <c r="L167" s="55"/>
      <c r="M167" s="55"/>
      <c r="N167" s="55"/>
      <c r="O167" s="55"/>
      <c r="P167" s="55"/>
      <c r="Q167" s="55"/>
      <c r="R167" s="55"/>
    </row>
    <row r="168" spans="1:18" ht="15.75" customHeight="1" x14ac:dyDescent="0.2">
      <c r="A168" s="55"/>
      <c r="B168" s="55"/>
      <c r="C168" s="55"/>
      <c r="D168" s="55"/>
      <c r="E168" s="55"/>
      <c r="F168" s="55"/>
      <c r="G168" s="55"/>
      <c r="H168" s="55"/>
      <c r="I168" s="55"/>
      <c r="J168" s="55"/>
      <c r="K168" s="55"/>
      <c r="L168" s="55"/>
      <c r="M168" s="55"/>
      <c r="N168" s="55"/>
      <c r="O168" s="55"/>
      <c r="P168" s="55"/>
      <c r="Q168" s="55"/>
      <c r="R168" s="55"/>
    </row>
    <row r="169" spans="1:18" ht="15.75" customHeight="1" x14ac:dyDescent="0.2">
      <c r="A169" s="55"/>
      <c r="B169" s="55"/>
      <c r="C169" s="55"/>
      <c r="D169" s="55"/>
      <c r="E169" s="55"/>
      <c r="F169" s="55"/>
      <c r="G169" s="55"/>
      <c r="H169" s="55"/>
      <c r="I169" s="55"/>
      <c r="J169" s="55"/>
      <c r="K169" s="55"/>
      <c r="L169" s="55"/>
      <c r="M169" s="55"/>
      <c r="N169" s="55"/>
      <c r="O169" s="55"/>
      <c r="P169" s="55"/>
      <c r="Q169" s="55"/>
      <c r="R169" s="55"/>
    </row>
    <row r="170" spans="1:18" ht="15.75" customHeight="1" x14ac:dyDescent="0.2">
      <c r="A170" s="55"/>
      <c r="B170" s="55"/>
      <c r="C170" s="55"/>
      <c r="D170" s="55"/>
      <c r="E170" s="55"/>
      <c r="F170" s="55"/>
      <c r="G170" s="55"/>
      <c r="H170" s="55"/>
      <c r="I170" s="55"/>
      <c r="J170" s="55"/>
      <c r="K170" s="55"/>
      <c r="L170" s="55"/>
      <c r="M170" s="55"/>
      <c r="N170" s="55"/>
      <c r="O170" s="55"/>
      <c r="P170" s="55"/>
      <c r="Q170" s="55"/>
      <c r="R170" s="55"/>
    </row>
    <row r="171" spans="1:18" ht="15.75" customHeight="1" x14ac:dyDescent="0.2">
      <c r="A171" s="55"/>
      <c r="B171" s="55"/>
      <c r="C171" s="55"/>
      <c r="D171" s="55"/>
      <c r="E171" s="55"/>
      <c r="F171" s="55"/>
      <c r="G171" s="55"/>
      <c r="H171" s="55"/>
      <c r="I171" s="55"/>
      <c r="J171" s="55"/>
      <c r="K171" s="55"/>
      <c r="L171" s="55"/>
      <c r="M171" s="55"/>
      <c r="N171" s="55"/>
      <c r="O171" s="55"/>
      <c r="P171" s="55"/>
      <c r="Q171" s="55"/>
      <c r="R171" s="55"/>
    </row>
    <row r="172" spans="1:18" ht="15.75" customHeight="1" x14ac:dyDescent="0.2">
      <c r="A172" s="55"/>
      <c r="B172" s="55"/>
      <c r="C172" s="55"/>
      <c r="D172" s="55"/>
      <c r="E172" s="55"/>
      <c r="F172" s="55"/>
      <c r="G172" s="55"/>
      <c r="H172" s="55"/>
      <c r="I172" s="55"/>
      <c r="J172" s="55"/>
      <c r="K172" s="55"/>
      <c r="L172" s="55"/>
      <c r="M172" s="55"/>
      <c r="N172" s="55"/>
      <c r="O172" s="55"/>
      <c r="P172" s="55"/>
      <c r="Q172" s="55"/>
      <c r="R172" s="55"/>
    </row>
    <row r="173" spans="1:18" ht="15.75" customHeight="1" x14ac:dyDescent="0.2">
      <c r="A173" s="55"/>
      <c r="B173" s="55"/>
      <c r="C173" s="55"/>
      <c r="D173" s="55"/>
      <c r="E173" s="55"/>
      <c r="F173" s="55"/>
      <c r="G173" s="55"/>
      <c r="H173" s="55"/>
      <c r="I173" s="55"/>
      <c r="J173" s="55"/>
      <c r="K173" s="55"/>
      <c r="L173" s="55"/>
      <c r="M173" s="55"/>
      <c r="N173" s="55"/>
      <c r="O173" s="55"/>
      <c r="P173" s="55"/>
      <c r="Q173" s="55"/>
      <c r="R173" s="55"/>
    </row>
    <row r="174" spans="1:18" ht="15.75" customHeight="1" x14ac:dyDescent="0.2">
      <c r="A174" s="55"/>
      <c r="B174" s="55"/>
      <c r="C174" s="55"/>
      <c r="D174" s="55"/>
      <c r="E174" s="55"/>
      <c r="F174" s="55"/>
      <c r="G174" s="55"/>
      <c r="H174" s="55"/>
      <c r="I174" s="55"/>
      <c r="J174" s="55"/>
      <c r="K174" s="55"/>
      <c r="L174" s="55"/>
      <c r="M174" s="55"/>
      <c r="N174" s="55"/>
      <c r="O174" s="55"/>
      <c r="P174" s="55"/>
      <c r="Q174" s="55"/>
      <c r="R174" s="55"/>
    </row>
    <row r="175" spans="1:18" ht="15.75" customHeight="1" x14ac:dyDescent="0.2">
      <c r="A175" s="55"/>
      <c r="B175" s="55"/>
      <c r="C175" s="55"/>
      <c r="D175" s="55"/>
      <c r="E175" s="55"/>
      <c r="F175" s="55"/>
      <c r="G175" s="55"/>
      <c r="H175" s="55"/>
      <c r="I175" s="55"/>
      <c r="J175" s="55"/>
      <c r="K175" s="55"/>
      <c r="L175" s="55"/>
      <c r="M175" s="55"/>
      <c r="N175" s="55"/>
      <c r="O175" s="55"/>
      <c r="P175" s="55"/>
      <c r="Q175" s="55"/>
      <c r="R175" s="55"/>
    </row>
    <row r="176" spans="1:18" ht="15.75" customHeight="1" x14ac:dyDescent="0.2">
      <c r="A176" s="55"/>
      <c r="B176" s="55"/>
      <c r="C176" s="55"/>
      <c r="D176" s="55"/>
      <c r="E176" s="55"/>
      <c r="F176" s="55"/>
      <c r="G176" s="55"/>
      <c r="H176" s="55"/>
      <c r="I176" s="55"/>
      <c r="J176" s="55"/>
      <c r="K176" s="55"/>
      <c r="L176" s="55"/>
      <c r="M176" s="55"/>
      <c r="N176" s="55"/>
      <c r="O176" s="55"/>
      <c r="P176" s="55"/>
      <c r="Q176" s="55"/>
      <c r="R176" s="55"/>
    </row>
    <row r="177" spans="1:18" ht="15.75" customHeight="1" x14ac:dyDescent="0.2">
      <c r="A177" s="55"/>
      <c r="B177" s="55"/>
      <c r="C177" s="55"/>
      <c r="D177" s="55"/>
      <c r="E177" s="55"/>
      <c r="F177" s="55"/>
      <c r="G177" s="55"/>
      <c r="H177" s="55"/>
      <c r="I177" s="55"/>
      <c r="J177" s="55"/>
      <c r="K177" s="55"/>
      <c r="L177" s="55"/>
      <c r="M177" s="55"/>
      <c r="N177" s="55"/>
      <c r="O177" s="55"/>
      <c r="P177" s="55"/>
      <c r="Q177" s="55"/>
      <c r="R177" s="55"/>
    </row>
    <row r="178" spans="1:18" ht="15.75" customHeight="1" x14ac:dyDescent="0.2">
      <c r="A178" s="55"/>
      <c r="B178" s="55"/>
      <c r="C178" s="55"/>
      <c r="D178" s="55"/>
      <c r="E178" s="55"/>
      <c r="F178" s="55"/>
      <c r="G178" s="55"/>
      <c r="H178" s="55"/>
      <c r="I178" s="55"/>
      <c r="J178" s="55"/>
      <c r="K178" s="55"/>
      <c r="L178" s="55"/>
      <c r="M178" s="55"/>
      <c r="N178" s="55"/>
      <c r="O178" s="55"/>
      <c r="P178" s="55"/>
      <c r="Q178" s="55"/>
      <c r="R178" s="55"/>
    </row>
    <row r="179" spans="1:18" ht="15.75" customHeight="1" x14ac:dyDescent="0.2">
      <c r="A179" s="55"/>
      <c r="B179" s="55"/>
      <c r="C179" s="55"/>
      <c r="D179" s="55"/>
      <c r="E179" s="55"/>
      <c r="F179" s="55"/>
      <c r="G179" s="55"/>
      <c r="H179" s="55"/>
      <c r="I179" s="55"/>
      <c r="J179" s="55"/>
      <c r="K179" s="55"/>
      <c r="L179" s="55"/>
      <c r="M179" s="55"/>
      <c r="N179" s="55"/>
      <c r="O179" s="55"/>
      <c r="P179" s="55"/>
      <c r="Q179" s="55"/>
      <c r="R179" s="55"/>
    </row>
    <row r="180" spans="1:18" ht="15.75" customHeight="1" x14ac:dyDescent="0.2">
      <c r="A180" s="55"/>
      <c r="B180" s="55"/>
      <c r="C180" s="55"/>
      <c r="D180" s="55"/>
      <c r="E180" s="55"/>
      <c r="F180" s="55"/>
      <c r="G180" s="55"/>
      <c r="H180" s="55"/>
      <c r="I180" s="55"/>
      <c r="J180" s="55"/>
      <c r="K180" s="55"/>
      <c r="L180" s="55"/>
      <c r="M180" s="55"/>
      <c r="N180" s="55"/>
      <c r="O180" s="55"/>
      <c r="P180" s="55"/>
      <c r="Q180" s="55"/>
      <c r="R180" s="55"/>
    </row>
    <row r="181" spans="1:18" ht="15.75" customHeight="1" x14ac:dyDescent="0.2">
      <c r="A181" s="55"/>
      <c r="B181" s="55"/>
      <c r="C181" s="55"/>
      <c r="D181" s="55"/>
      <c r="E181" s="55"/>
      <c r="F181" s="55"/>
      <c r="G181" s="55"/>
      <c r="H181" s="55"/>
      <c r="I181" s="55"/>
      <c r="J181" s="55"/>
      <c r="K181" s="55"/>
      <c r="L181" s="55"/>
      <c r="M181" s="55"/>
      <c r="N181" s="55"/>
      <c r="O181" s="55"/>
      <c r="P181" s="55"/>
      <c r="Q181" s="55"/>
      <c r="R181" s="55"/>
    </row>
    <row r="182" spans="1:18" ht="15.75" customHeight="1" x14ac:dyDescent="0.2">
      <c r="A182" s="55"/>
      <c r="B182" s="55"/>
      <c r="C182" s="55"/>
      <c r="D182" s="55"/>
      <c r="E182" s="55"/>
      <c r="F182" s="55"/>
      <c r="G182" s="55"/>
      <c r="H182" s="55"/>
      <c r="I182" s="55"/>
      <c r="J182" s="55"/>
      <c r="K182" s="55"/>
      <c r="L182" s="55"/>
      <c r="M182" s="55"/>
      <c r="N182" s="55"/>
      <c r="O182" s="55"/>
      <c r="P182" s="55"/>
      <c r="Q182" s="55"/>
      <c r="R182" s="55"/>
    </row>
    <row r="183" spans="1:18" ht="15.75" customHeight="1" x14ac:dyDescent="0.2">
      <c r="A183" s="55"/>
      <c r="B183" s="55"/>
      <c r="C183" s="55"/>
      <c r="D183" s="55"/>
      <c r="E183" s="55"/>
      <c r="F183" s="55"/>
      <c r="G183" s="55"/>
      <c r="H183" s="55"/>
      <c r="I183" s="55"/>
      <c r="J183" s="55"/>
      <c r="K183" s="55"/>
      <c r="L183" s="55"/>
      <c r="M183" s="55"/>
      <c r="N183" s="55"/>
      <c r="O183" s="55"/>
      <c r="P183" s="55"/>
      <c r="Q183" s="55"/>
      <c r="R183" s="55"/>
    </row>
    <row r="184" spans="1:18" ht="15.75" customHeight="1" x14ac:dyDescent="0.2">
      <c r="A184" s="55"/>
      <c r="B184" s="55"/>
      <c r="C184" s="55"/>
      <c r="D184" s="55"/>
      <c r="E184" s="55"/>
      <c r="F184" s="55"/>
      <c r="G184" s="55"/>
      <c r="H184" s="55"/>
      <c r="I184" s="55"/>
      <c r="J184" s="55"/>
      <c r="K184" s="55"/>
      <c r="L184" s="55"/>
      <c r="M184" s="55"/>
      <c r="N184" s="55"/>
      <c r="O184" s="55"/>
      <c r="P184" s="55"/>
      <c r="Q184" s="55"/>
      <c r="R184" s="55"/>
    </row>
    <row r="185" spans="1:18" ht="15.75" customHeight="1" x14ac:dyDescent="0.2">
      <c r="A185" s="55"/>
      <c r="B185" s="55"/>
      <c r="C185" s="55"/>
      <c r="D185" s="55"/>
      <c r="E185" s="55"/>
      <c r="F185" s="55"/>
      <c r="G185" s="55"/>
      <c r="H185" s="55"/>
      <c r="I185" s="55"/>
      <c r="J185" s="55"/>
      <c r="K185" s="55"/>
      <c r="L185" s="55"/>
      <c r="M185" s="55"/>
      <c r="N185" s="55"/>
      <c r="O185" s="55"/>
      <c r="P185" s="55"/>
      <c r="Q185" s="55"/>
      <c r="R185" s="55"/>
    </row>
    <row r="186" spans="1:18" ht="15.75" customHeight="1" x14ac:dyDescent="0.2">
      <c r="A186" s="55"/>
      <c r="B186" s="55"/>
      <c r="C186" s="55"/>
      <c r="D186" s="55"/>
      <c r="E186" s="55"/>
      <c r="F186" s="55"/>
      <c r="G186" s="55"/>
      <c r="H186" s="55"/>
      <c r="I186" s="55"/>
      <c r="J186" s="55"/>
      <c r="K186" s="55"/>
      <c r="L186" s="55"/>
      <c r="M186" s="55"/>
      <c r="N186" s="55"/>
      <c r="O186" s="55"/>
      <c r="P186" s="55"/>
      <c r="Q186" s="55"/>
      <c r="R186" s="55"/>
    </row>
    <row r="187" spans="1:18" ht="15.75" customHeight="1" x14ac:dyDescent="0.2">
      <c r="A187" s="55"/>
      <c r="B187" s="55"/>
      <c r="C187" s="55"/>
      <c r="D187" s="55"/>
      <c r="E187" s="55"/>
      <c r="F187" s="55"/>
      <c r="G187" s="55"/>
      <c r="H187" s="55"/>
      <c r="I187" s="55"/>
      <c r="J187" s="55"/>
      <c r="K187" s="55"/>
      <c r="L187" s="55"/>
      <c r="M187" s="55"/>
      <c r="N187" s="55"/>
      <c r="O187" s="55"/>
      <c r="P187" s="55"/>
      <c r="Q187" s="55"/>
      <c r="R187" s="55"/>
    </row>
    <row r="188" spans="1:18" ht="15.75" customHeight="1" x14ac:dyDescent="0.2">
      <c r="A188" s="55"/>
      <c r="B188" s="55"/>
      <c r="C188" s="55"/>
      <c r="D188" s="55"/>
      <c r="E188" s="55"/>
      <c r="F188" s="55"/>
      <c r="G188" s="55"/>
      <c r="H188" s="55"/>
      <c r="I188" s="55"/>
      <c r="J188" s="55"/>
      <c r="K188" s="55"/>
      <c r="L188" s="55"/>
      <c r="M188" s="55"/>
      <c r="N188" s="55"/>
      <c r="O188" s="55"/>
      <c r="P188" s="55"/>
      <c r="Q188" s="55"/>
      <c r="R188" s="55"/>
    </row>
    <row r="189" spans="1:18" ht="15.75" customHeight="1" x14ac:dyDescent="0.2">
      <c r="A189" s="55"/>
      <c r="B189" s="55"/>
      <c r="C189" s="55"/>
      <c r="D189" s="55"/>
      <c r="E189" s="55"/>
      <c r="F189" s="55"/>
      <c r="G189" s="55"/>
      <c r="H189" s="55"/>
      <c r="I189" s="55"/>
      <c r="J189" s="55"/>
      <c r="K189" s="55"/>
      <c r="L189" s="55"/>
      <c r="M189" s="55"/>
      <c r="N189" s="55"/>
      <c r="O189" s="55"/>
      <c r="P189" s="55"/>
      <c r="Q189" s="55"/>
      <c r="R189" s="55"/>
    </row>
    <row r="190" spans="1:18" ht="15.75" customHeight="1" x14ac:dyDescent="0.2">
      <c r="A190" s="55"/>
      <c r="B190" s="55"/>
      <c r="C190" s="55"/>
      <c r="D190" s="55"/>
      <c r="E190" s="55"/>
      <c r="F190" s="55"/>
      <c r="G190" s="55"/>
      <c r="H190" s="55"/>
      <c r="I190" s="55"/>
      <c r="J190" s="55"/>
      <c r="K190" s="55"/>
      <c r="L190" s="55"/>
      <c r="M190" s="55"/>
      <c r="N190" s="55"/>
      <c r="O190" s="55"/>
      <c r="P190" s="55"/>
      <c r="Q190" s="55"/>
      <c r="R190" s="55"/>
    </row>
    <row r="191" spans="1:18" ht="15.75" customHeight="1" x14ac:dyDescent="0.2">
      <c r="A191" s="55"/>
      <c r="B191" s="55"/>
      <c r="C191" s="55"/>
      <c r="D191" s="55"/>
      <c r="E191" s="55"/>
      <c r="F191" s="55"/>
      <c r="G191" s="55"/>
      <c r="H191" s="55"/>
      <c r="I191" s="55"/>
      <c r="J191" s="55"/>
      <c r="K191" s="55"/>
      <c r="L191" s="55"/>
      <c r="M191" s="55"/>
      <c r="N191" s="55"/>
      <c r="O191" s="55"/>
      <c r="P191" s="55"/>
      <c r="Q191" s="55"/>
      <c r="R191" s="55"/>
    </row>
    <row r="192" spans="1:18" ht="15.75" customHeight="1" x14ac:dyDescent="0.2">
      <c r="A192" s="55"/>
      <c r="B192" s="55"/>
      <c r="C192" s="55"/>
      <c r="D192" s="55"/>
      <c r="E192" s="55"/>
      <c r="F192" s="55"/>
      <c r="G192" s="55"/>
      <c r="H192" s="55"/>
      <c r="I192" s="55"/>
      <c r="J192" s="55"/>
      <c r="K192" s="55"/>
      <c r="L192" s="55"/>
      <c r="M192" s="55"/>
      <c r="N192" s="55"/>
      <c r="O192" s="55"/>
      <c r="P192" s="55"/>
      <c r="Q192" s="55"/>
      <c r="R192" s="55"/>
    </row>
    <row r="193" spans="1:18" ht="15.75" customHeight="1" x14ac:dyDescent="0.2">
      <c r="A193" s="55"/>
      <c r="B193" s="55"/>
      <c r="C193" s="55"/>
      <c r="D193" s="55"/>
      <c r="E193" s="55"/>
      <c r="F193" s="55"/>
      <c r="G193" s="55"/>
      <c r="H193" s="55"/>
      <c r="I193" s="55"/>
      <c r="J193" s="55"/>
      <c r="K193" s="55"/>
      <c r="L193" s="55"/>
      <c r="M193" s="55"/>
      <c r="N193" s="55"/>
      <c r="O193" s="55"/>
      <c r="P193" s="55"/>
      <c r="Q193" s="55"/>
      <c r="R193" s="55"/>
    </row>
    <row r="194" spans="1:18" ht="15.75" customHeight="1" x14ac:dyDescent="0.2">
      <c r="A194" s="55"/>
      <c r="B194" s="55"/>
      <c r="C194" s="55"/>
      <c r="D194" s="55"/>
      <c r="E194" s="55"/>
      <c r="F194" s="55"/>
      <c r="G194" s="55"/>
      <c r="H194" s="55"/>
      <c r="I194" s="55"/>
      <c r="J194" s="55"/>
      <c r="K194" s="55"/>
      <c r="L194" s="55"/>
      <c r="M194" s="55"/>
      <c r="N194" s="55"/>
      <c r="O194" s="55"/>
      <c r="P194" s="55"/>
      <c r="Q194" s="55"/>
      <c r="R194" s="55"/>
    </row>
    <row r="195" spans="1:18" ht="15.75" customHeight="1" x14ac:dyDescent="0.2">
      <c r="A195" s="55"/>
      <c r="B195" s="55"/>
      <c r="C195" s="55"/>
      <c r="D195" s="55"/>
      <c r="E195" s="55"/>
      <c r="F195" s="55"/>
      <c r="G195" s="55"/>
      <c r="H195" s="55"/>
      <c r="I195" s="55"/>
      <c r="J195" s="55"/>
      <c r="K195" s="55"/>
      <c r="L195" s="55"/>
      <c r="M195" s="55"/>
      <c r="N195" s="55"/>
      <c r="O195" s="55"/>
      <c r="P195" s="55"/>
      <c r="Q195" s="55"/>
      <c r="R195" s="55"/>
    </row>
    <row r="196" spans="1:18" ht="15.75" customHeight="1" x14ac:dyDescent="0.2">
      <c r="A196" s="55"/>
      <c r="B196" s="55"/>
      <c r="C196" s="55"/>
      <c r="D196" s="55"/>
      <c r="E196" s="55"/>
      <c r="F196" s="55"/>
      <c r="G196" s="55"/>
      <c r="H196" s="55"/>
      <c r="I196" s="55"/>
      <c r="J196" s="55"/>
      <c r="K196" s="55"/>
      <c r="L196" s="55"/>
      <c r="M196" s="55"/>
      <c r="N196" s="55"/>
      <c r="O196" s="55"/>
      <c r="P196" s="55"/>
      <c r="Q196" s="55"/>
      <c r="R196" s="55"/>
    </row>
    <row r="197" spans="1:18" ht="15.75" customHeight="1" x14ac:dyDescent="0.2">
      <c r="A197" s="55"/>
      <c r="B197" s="55"/>
      <c r="C197" s="55"/>
      <c r="D197" s="55"/>
      <c r="E197" s="55"/>
      <c r="F197" s="55"/>
      <c r="G197" s="55"/>
      <c r="H197" s="55"/>
      <c r="I197" s="55"/>
      <c r="J197" s="55"/>
      <c r="K197" s="55"/>
      <c r="L197" s="55"/>
      <c r="M197" s="55"/>
      <c r="N197" s="55"/>
      <c r="O197" s="55"/>
      <c r="P197" s="55"/>
      <c r="Q197" s="55"/>
      <c r="R197" s="55"/>
    </row>
    <row r="198" spans="1:18" ht="15.75" customHeight="1" x14ac:dyDescent="0.2">
      <c r="A198" s="55"/>
      <c r="B198" s="55"/>
      <c r="C198" s="55"/>
      <c r="D198" s="55"/>
      <c r="E198" s="55"/>
      <c r="F198" s="55"/>
      <c r="G198" s="55"/>
      <c r="H198" s="55"/>
      <c r="I198" s="55"/>
      <c r="J198" s="55"/>
      <c r="K198" s="55"/>
      <c r="L198" s="55"/>
      <c r="M198" s="55"/>
      <c r="N198" s="55"/>
      <c r="O198" s="55"/>
      <c r="P198" s="55"/>
      <c r="Q198" s="55"/>
      <c r="R198" s="55"/>
    </row>
    <row r="199" spans="1:18" ht="15.75" customHeight="1" x14ac:dyDescent="0.2">
      <c r="A199" s="55"/>
      <c r="B199" s="55"/>
      <c r="C199" s="55"/>
      <c r="D199" s="55"/>
      <c r="E199" s="55"/>
      <c r="F199" s="55"/>
      <c r="G199" s="55"/>
      <c r="H199" s="55"/>
      <c r="I199" s="55"/>
      <c r="J199" s="55"/>
      <c r="K199" s="55"/>
      <c r="L199" s="55"/>
      <c r="M199" s="55"/>
      <c r="N199" s="55"/>
      <c r="O199" s="55"/>
      <c r="P199" s="55"/>
      <c r="Q199" s="55"/>
      <c r="R199" s="55"/>
    </row>
    <row r="200" spans="1:18" ht="15.75" customHeight="1" x14ac:dyDescent="0.2">
      <c r="A200" s="55"/>
      <c r="B200" s="55"/>
      <c r="C200" s="55"/>
      <c r="D200" s="55"/>
      <c r="E200" s="55"/>
      <c r="F200" s="55"/>
      <c r="G200" s="55"/>
      <c r="H200" s="55"/>
      <c r="I200" s="55"/>
      <c r="J200" s="55"/>
      <c r="K200" s="55"/>
      <c r="L200" s="55"/>
      <c r="M200" s="55"/>
      <c r="N200" s="55"/>
      <c r="O200" s="55"/>
      <c r="P200" s="55"/>
      <c r="Q200" s="55"/>
      <c r="R200" s="55"/>
    </row>
    <row r="201" spans="1:18" ht="15.75" customHeight="1" x14ac:dyDescent="0.2">
      <c r="A201" s="55"/>
      <c r="B201" s="55"/>
      <c r="C201" s="55"/>
      <c r="D201" s="55"/>
      <c r="E201" s="55"/>
      <c r="F201" s="55"/>
      <c r="G201" s="55"/>
      <c r="H201" s="55"/>
      <c r="I201" s="55"/>
      <c r="J201" s="55"/>
      <c r="K201" s="55"/>
      <c r="L201" s="55"/>
      <c r="M201" s="55"/>
      <c r="N201" s="55"/>
      <c r="O201" s="55"/>
      <c r="P201" s="55"/>
      <c r="Q201" s="55"/>
      <c r="R201" s="55"/>
    </row>
    <row r="202" spans="1:18" ht="15.75" customHeight="1" x14ac:dyDescent="0.2">
      <c r="A202" s="55"/>
      <c r="B202" s="55"/>
      <c r="C202" s="55"/>
      <c r="D202" s="55"/>
      <c r="E202" s="55"/>
      <c r="F202" s="55"/>
      <c r="G202" s="55"/>
      <c r="H202" s="55"/>
      <c r="I202" s="55"/>
      <c r="J202" s="55"/>
      <c r="K202" s="55"/>
      <c r="L202" s="55"/>
      <c r="M202" s="55"/>
      <c r="N202" s="55"/>
      <c r="O202" s="55"/>
      <c r="P202" s="55"/>
      <c r="Q202" s="55"/>
      <c r="R202" s="55"/>
    </row>
    <row r="203" spans="1:18" ht="15.75" customHeight="1" x14ac:dyDescent="0.2">
      <c r="A203" s="55"/>
      <c r="B203" s="55"/>
      <c r="C203" s="55"/>
      <c r="D203" s="55"/>
      <c r="E203" s="55"/>
      <c r="F203" s="55"/>
      <c r="G203" s="55"/>
      <c r="H203" s="55"/>
      <c r="I203" s="55"/>
      <c r="J203" s="55"/>
      <c r="K203" s="55"/>
      <c r="L203" s="55"/>
      <c r="M203" s="55"/>
      <c r="N203" s="55"/>
      <c r="O203" s="55"/>
      <c r="P203" s="55"/>
      <c r="Q203" s="55"/>
      <c r="R203" s="55"/>
    </row>
    <row r="204" spans="1:18" ht="15.75" customHeight="1" x14ac:dyDescent="0.2">
      <c r="A204" s="55"/>
      <c r="B204" s="55"/>
      <c r="C204" s="55"/>
      <c r="D204" s="55"/>
      <c r="E204" s="55"/>
      <c r="F204" s="55"/>
      <c r="G204" s="55"/>
      <c r="H204" s="55"/>
      <c r="I204" s="55"/>
      <c r="J204" s="55"/>
      <c r="K204" s="55"/>
      <c r="L204" s="55"/>
      <c r="M204" s="55"/>
      <c r="N204" s="55"/>
      <c r="O204" s="55"/>
      <c r="P204" s="55"/>
      <c r="Q204" s="55"/>
      <c r="R204" s="55"/>
    </row>
    <row r="205" spans="1:18" ht="15.75" customHeight="1" x14ac:dyDescent="0.2">
      <c r="A205" s="55"/>
      <c r="B205" s="55"/>
      <c r="C205" s="55"/>
      <c r="D205" s="55"/>
      <c r="E205" s="55"/>
      <c r="F205" s="55"/>
      <c r="G205" s="55"/>
      <c r="H205" s="55"/>
      <c r="I205" s="55"/>
      <c r="J205" s="55"/>
      <c r="K205" s="55"/>
      <c r="L205" s="55"/>
      <c r="M205" s="55"/>
      <c r="N205" s="55"/>
      <c r="O205" s="55"/>
      <c r="P205" s="55"/>
      <c r="Q205" s="55"/>
      <c r="R205" s="55"/>
    </row>
    <row r="206" spans="1:18" ht="15.75" customHeight="1" x14ac:dyDescent="0.2">
      <c r="A206" s="55"/>
      <c r="B206" s="55"/>
      <c r="C206" s="55"/>
      <c r="D206" s="55"/>
      <c r="E206" s="55"/>
      <c r="F206" s="55"/>
      <c r="G206" s="55"/>
      <c r="H206" s="55"/>
      <c r="I206" s="55"/>
      <c r="J206" s="55"/>
      <c r="K206" s="55"/>
      <c r="L206" s="55"/>
      <c r="M206" s="55"/>
      <c r="N206" s="55"/>
      <c r="O206" s="55"/>
      <c r="P206" s="55"/>
      <c r="Q206" s="55"/>
      <c r="R206" s="55"/>
    </row>
    <row r="207" spans="1:18" ht="15.75" customHeight="1" x14ac:dyDescent="0.2">
      <c r="A207" s="55"/>
      <c r="B207" s="55"/>
      <c r="C207" s="55"/>
      <c r="D207" s="55"/>
      <c r="E207" s="55"/>
      <c r="F207" s="55"/>
      <c r="G207" s="55"/>
      <c r="H207" s="55"/>
      <c r="I207" s="55"/>
      <c r="J207" s="55"/>
      <c r="K207" s="55"/>
      <c r="L207" s="55"/>
      <c r="M207" s="55"/>
      <c r="N207" s="55"/>
      <c r="O207" s="55"/>
      <c r="P207" s="55"/>
      <c r="Q207" s="55"/>
      <c r="R207" s="55"/>
    </row>
    <row r="208" spans="1:18" ht="15.75" customHeight="1" x14ac:dyDescent="0.2">
      <c r="A208" s="55"/>
      <c r="B208" s="55"/>
      <c r="C208" s="55"/>
      <c r="D208" s="55"/>
      <c r="E208" s="55"/>
      <c r="F208" s="55"/>
      <c r="G208" s="55"/>
      <c r="H208" s="55"/>
      <c r="I208" s="55"/>
      <c r="J208" s="55"/>
      <c r="K208" s="55"/>
      <c r="L208" s="55"/>
      <c r="M208" s="55"/>
      <c r="N208" s="55"/>
      <c r="O208" s="55"/>
      <c r="P208" s="55"/>
      <c r="Q208" s="55"/>
      <c r="R208" s="55"/>
    </row>
    <row r="209" spans="1:18" ht="15.75" customHeight="1" x14ac:dyDescent="0.2">
      <c r="A209" s="55"/>
      <c r="B209" s="55"/>
      <c r="C209" s="55"/>
      <c r="D209" s="55"/>
      <c r="E209" s="55"/>
      <c r="F209" s="55"/>
      <c r="G209" s="55"/>
      <c r="H209" s="55"/>
      <c r="I209" s="55"/>
      <c r="J209" s="55"/>
      <c r="K209" s="55"/>
      <c r="L209" s="55"/>
      <c r="M209" s="55"/>
      <c r="N209" s="55"/>
      <c r="O209" s="55"/>
      <c r="P209" s="55"/>
      <c r="Q209" s="55"/>
      <c r="R209" s="55"/>
    </row>
    <row r="210" spans="1:18" ht="15.75" customHeight="1" x14ac:dyDescent="0.2">
      <c r="A210" s="55"/>
      <c r="B210" s="55"/>
      <c r="C210" s="55"/>
      <c r="D210" s="55"/>
      <c r="E210" s="55"/>
      <c r="F210" s="55"/>
      <c r="G210" s="55"/>
      <c r="H210" s="55"/>
      <c r="I210" s="55"/>
      <c r="J210" s="55"/>
      <c r="K210" s="55"/>
      <c r="L210" s="55"/>
      <c r="M210" s="55"/>
      <c r="N210" s="55"/>
      <c r="O210" s="55"/>
      <c r="P210" s="55"/>
      <c r="Q210" s="55"/>
      <c r="R210" s="55"/>
    </row>
    <row r="211" spans="1:18" ht="15.75" customHeight="1" x14ac:dyDescent="0.2">
      <c r="A211" s="55"/>
      <c r="B211" s="55"/>
      <c r="C211" s="55"/>
      <c r="D211" s="55"/>
      <c r="E211" s="55"/>
      <c r="F211" s="55"/>
      <c r="G211" s="55"/>
      <c r="H211" s="55"/>
      <c r="I211" s="55"/>
      <c r="J211" s="55"/>
      <c r="K211" s="55"/>
      <c r="L211" s="55"/>
      <c r="M211" s="55"/>
      <c r="N211" s="55"/>
      <c r="O211" s="55"/>
      <c r="P211" s="55"/>
      <c r="Q211" s="55"/>
      <c r="R211" s="55"/>
    </row>
    <row r="212" spans="1:18" ht="15.75" customHeight="1" x14ac:dyDescent="0.2">
      <c r="A212" s="55"/>
      <c r="B212" s="55"/>
      <c r="C212" s="55"/>
      <c r="D212" s="55"/>
      <c r="E212" s="55"/>
      <c r="F212" s="55"/>
      <c r="G212" s="55"/>
      <c r="H212" s="55"/>
      <c r="I212" s="55"/>
      <c r="J212" s="55"/>
      <c r="K212" s="55"/>
      <c r="L212" s="55"/>
      <c r="M212" s="55"/>
      <c r="N212" s="55"/>
      <c r="O212" s="55"/>
      <c r="P212" s="55"/>
      <c r="Q212" s="55"/>
      <c r="R212" s="55"/>
    </row>
    <row r="213" spans="1:18" ht="15.75" customHeight="1" x14ac:dyDescent="0.2">
      <c r="A213" s="55"/>
      <c r="B213" s="55"/>
      <c r="C213" s="55"/>
      <c r="D213" s="55"/>
      <c r="E213" s="55"/>
      <c r="F213" s="55"/>
      <c r="G213" s="55"/>
      <c r="H213" s="55"/>
      <c r="I213" s="55"/>
      <c r="J213" s="55"/>
      <c r="K213" s="55"/>
      <c r="L213" s="55"/>
      <c r="M213" s="55"/>
      <c r="N213" s="55"/>
      <c r="O213" s="55"/>
      <c r="P213" s="55"/>
      <c r="Q213" s="55"/>
      <c r="R213" s="55"/>
    </row>
    <row r="214" spans="1:18" ht="15.75" customHeight="1" x14ac:dyDescent="0.2">
      <c r="A214" s="55"/>
      <c r="B214" s="55"/>
      <c r="C214" s="55"/>
      <c r="D214" s="55"/>
      <c r="E214" s="55"/>
      <c r="F214" s="55"/>
      <c r="G214" s="55"/>
      <c r="H214" s="55"/>
      <c r="I214" s="55"/>
      <c r="J214" s="55"/>
      <c r="K214" s="55"/>
      <c r="L214" s="55"/>
      <c r="M214" s="55"/>
      <c r="N214" s="55"/>
      <c r="O214" s="55"/>
      <c r="P214" s="55"/>
      <c r="Q214" s="55"/>
      <c r="R214" s="55"/>
    </row>
    <row r="215" spans="1:18" ht="15.75" customHeight="1" x14ac:dyDescent="0.2">
      <c r="A215" s="55"/>
      <c r="B215" s="55"/>
      <c r="C215" s="55"/>
      <c r="D215" s="55"/>
      <c r="E215" s="55"/>
      <c r="F215" s="55"/>
      <c r="G215" s="55"/>
      <c r="H215" s="55"/>
      <c r="I215" s="55"/>
      <c r="J215" s="55"/>
      <c r="K215" s="55"/>
      <c r="L215" s="55"/>
      <c r="M215" s="55"/>
      <c r="N215" s="55"/>
      <c r="O215" s="55"/>
      <c r="P215" s="55"/>
      <c r="Q215" s="55"/>
      <c r="R215" s="55"/>
    </row>
    <row r="216" spans="1:18" ht="15.75" customHeight="1" x14ac:dyDescent="0.2">
      <c r="A216" s="55"/>
      <c r="B216" s="55"/>
      <c r="C216" s="55"/>
      <c r="D216" s="55"/>
      <c r="E216" s="55"/>
      <c r="F216" s="55"/>
      <c r="G216" s="55"/>
      <c r="H216" s="55"/>
      <c r="I216" s="55"/>
      <c r="J216" s="55"/>
      <c r="K216" s="55"/>
      <c r="L216" s="55"/>
      <c r="M216" s="55"/>
      <c r="N216" s="55"/>
      <c r="O216" s="55"/>
      <c r="P216" s="55"/>
      <c r="Q216" s="55"/>
      <c r="R216" s="55"/>
    </row>
    <row r="217" spans="1:18" ht="15.75" customHeight="1" x14ac:dyDescent="0.2">
      <c r="A217" s="55"/>
      <c r="B217" s="55"/>
      <c r="C217" s="55"/>
      <c r="D217" s="55"/>
      <c r="E217" s="55"/>
      <c r="F217" s="55"/>
      <c r="G217" s="55"/>
      <c r="H217" s="55"/>
      <c r="I217" s="55"/>
      <c r="J217" s="55"/>
      <c r="K217" s="55"/>
      <c r="L217" s="55"/>
      <c r="M217" s="55"/>
      <c r="N217" s="55"/>
      <c r="O217" s="55"/>
      <c r="P217" s="55"/>
      <c r="Q217" s="55"/>
      <c r="R217" s="55"/>
    </row>
    <row r="218" spans="1:18" ht="15.75" customHeight="1" x14ac:dyDescent="0.2">
      <c r="A218" s="55"/>
      <c r="B218" s="55"/>
      <c r="C218" s="55"/>
      <c r="D218" s="55"/>
      <c r="E218" s="55"/>
      <c r="F218" s="55"/>
      <c r="G218" s="55"/>
      <c r="H218" s="55"/>
      <c r="I218" s="55"/>
      <c r="J218" s="55"/>
      <c r="K218" s="55"/>
      <c r="L218" s="55"/>
      <c r="M218" s="55"/>
      <c r="N218" s="55"/>
      <c r="O218" s="55"/>
      <c r="P218" s="55"/>
      <c r="Q218" s="55"/>
      <c r="R218" s="55"/>
    </row>
    <row r="219" spans="1:18" ht="15.75" customHeight="1" x14ac:dyDescent="0.2">
      <c r="A219" s="55"/>
      <c r="B219" s="55"/>
      <c r="C219" s="55"/>
      <c r="D219" s="55"/>
      <c r="E219" s="55"/>
      <c r="F219" s="55"/>
      <c r="G219" s="55"/>
      <c r="H219" s="55"/>
      <c r="I219" s="55"/>
      <c r="J219" s="55"/>
      <c r="K219" s="55"/>
      <c r="L219" s="55"/>
      <c r="M219" s="55"/>
      <c r="N219" s="55"/>
      <c r="O219" s="55"/>
      <c r="P219" s="55"/>
      <c r="Q219" s="55"/>
      <c r="R219" s="55"/>
    </row>
    <row r="220" spans="1:18" ht="15.75" customHeight="1" x14ac:dyDescent="0.2">
      <c r="A220" s="55"/>
      <c r="B220" s="55"/>
      <c r="C220" s="55"/>
      <c r="D220" s="55"/>
      <c r="E220" s="55"/>
      <c r="F220" s="55"/>
      <c r="G220" s="55"/>
      <c r="H220" s="55"/>
      <c r="I220" s="55"/>
      <c r="J220" s="55"/>
      <c r="K220" s="55"/>
      <c r="L220" s="55"/>
      <c r="M220" s="55"/>
      <c r="N220" s="55"/>
      <c r="O220" s="55"/>
      <c r="P220" s="55"/>
      <c r="Q220" s="55"/>
      <c r="R220" s="55"/>
    </row>
    <row r="221" spans="1:18" ht="15.75" customHeight="1" x14ac:dyDescent="0.2">
      <c r="A221" s="55"/>
      <c r="B221" s="55"/>
      <c r="C221" s="55"/>
      <c r="D221" s="55"/>
      <c r="E221" s="55"/>
      <c r="F221" s="55"/>
      <c r="G221" s="55"/>
      <c r="H221" s="55"/>
      <c r="I221" s="55"/>
      <c r="J221" s="55"/>
      <c r="K221" s="55"/>
      <c r="L221" s="55"/>
      <c r="M221" s="55"/>
      <c r="N221" s="55"/>
      <c r="O221" s="55"/>
      <c r="P221" s="55"/>
      <c r="Q221" s="55"/>
      <c r="R221" s="55"/>
    </row>
    <row r="222" spans="1:18" ht="15.75" customHeight="1" x14ac:dyDescent="0.2">
      <c r="A222" s="55"/>
      <c r="B222" s="55"/>
      <c r="C222" s="55"/>
      <c r="D222" s="55"/>
      <c r="E222" s="55"/>
      <c r="F222" s="55"/>
      <c r="G222" s="55"/>
      <c r="H222" s="55"/>
      <c r="I222" s="55"/>
      <c r="J222" s="55"/>
      <c r="K222" s="55"/>
      <c r="L222" s="55"/>
      <c r="M222" s="55"/>
      <c r="N222" s="55"/>
      <c r="O222" s="55"/>
      <c r="P222" s="55"/>
      <c r="Q222" s="55"/>
      <c r="R222" s="55"/>
    </row>
    <row r="223" spans="1:18" ht="15.75" customHeight="1" x14ac:dyDescent="0.2">
      <c r="A223" s="55"/>
      <c r="B223" s="55"/>
      <c r="C223" s="55"/>
      <c r="D223" s="55"/>
      <c r="E223" s="55"/>
      <c r="F223" s="55"/>
      <c r="G223" s="55"/>
      <c r="H223" s="55"/>
      <c r="I223" s="55"/>
      <c r="J223" s="55"/>
      <c r="K223" s="55"/>
      <c r="L223" s="55"/>
      <c r="M223" s="55"/>
      <c r="N223" s="55"/>
      <c r="O223" s="55"/>
      <c r="P223" s="55"/>
      <c r="Q223" s="55"/>
      <c r="R223" s="55"/>
    </row>
    <row r="224" spans="1:18" ht="15.75" customHeight="1" x14ac:dyDescent="0.2">
      <c r="A224" s="55"/>
      <c r="B224" s="55"/>
      <c r="C224" s="55"/>
      <c r="D224" s="55"/>
      <c r="E224" s="55"/>
      <c r="F224" s="55"/>
      <c r="G224" s="55"/>
      <c r="H224" s="55"/>
      <c r="I224" s="55"/>
      <c r="J224" s="55"/>
      <c r="K224" s="55"/>
      <c r="L224" s="55"/>
      <c r="M224" s="55"/>
      <c r="N224" s="55"/>
      <c r="O224" s="55"/>
      <c r="P224" s="55"/>
      <c r="Q224" s="55"/>
      <c r="R224" s="55"/>
    </row>
    <row r="225" spans="1:18" ht="15.75" customHeight="1" x14ac:dyDescent="0.2">
      <c r="A225" s="55"/>
      <c r="B225" s="55"/>
      <c r="C225" s="55"/>
      <c r="D225" s="55"/>
      <c r="E225" s="55"/>
      <c r="F225" s="55"/>
      <c r="G225" s="55"/>
      <c r="H225" s="55"/>
      <c r="I225" s="55"/>
      <c r="J225" s="55"/>
      <c r="K225" s="55"/>
      <c r="L225" s="55"/>
      <c r="M225" s="55"/>
      <c r="N225" s="55"/>
      <c r="O225" s="55"/>
      <c r="P225" s="55"/>
      <c r="Q225" s="55"/>
      <c r="R225" s="55"/>
    </row>
    <row r="226" spans="1:18" ht="15.75" customHeight="1" x14ac:dyDescent="0.2">
      <c r="A226" s="55"/>
      <c r="B226" s="55"/>
      <c r="C226" s="55"/>
      <c r="D226" s="55"/>
      <c r="E226" s="55"/>
      <c r="F226" s="55"/>
      <c r="G226" s="55"/>
      <c r="H226" s="55"/>
      <c r="I226" s="55"/>
      <c r="J226" s="55"/>
      <c r="K226" s="55"/>
      <c r="L226" s="55"/>
      <c r="M226" s="55"/>
      <c r="N226" s="55"/>
      <c r="O226" s="55"/>
      <c r="P226" s="55"/>
      <c r="Q226" s="55"/>
      <c r="R226" s="55"/>
    </row>
    <row r="227" spans="1:18" ht="15.75" customHeight="1" x14ac:dyDescent="0.2">
      <c r="A227" s="55"/>
      <c r="B227" s="55"/>
      <c r="C227" s="55"/>
      <c r="D227" s="55"/>
      <c r="E227" s="55"/>
      <c r="F227" s="55"/>
      <c r="G227" s="55"/>
      <c r="H227" s="55"/>
      <c r="I227" s="55"/>
      <c r="J227" s="55"/>
      <c r="K227" s="55"/>
      <c r="L227" s="55"/>
      <c r="M227" s="55"/>
      <c r="N227" s="55"/>
      <c r="O227" s="55"/>
      <c r="P227" s="55"/>
      <c r="Q227" s="55"/>
      <c r="R227" s="55"/>
    </row>
    <row r="228" spans="1:18" ht="15.75" customHeight="1" x14ac:dyDescent="0.2">
      <c r="A228" s="55"/>
      <c r="B228" s="55"/>
      <c r="C228" s="55"/>
      <c r="D228" s="55"/>
      <c r="E228" s="55"/>
      <c r="F228" s="55"/>
      <c r="G228" s="55"/>
      <c r="H228" s="55"/>
      <c r="I228" s="55"/>
      <c r="J228" s="55"/>
      <c r="K228" s="55"/>
      <c r="L228" s="55"/>
      <c r="M228" s="55"/>
      <c r="N228" s="55"/>
      <c r="O228" s="55"/>
      <c r="P228" s="55"/>
      <c r="Q228" s="55"/>
      <c r="R228" s="55"/>
    </row>
    <row r="229" spans="1:18" ht="15.75" customHeight="1" x14ac:dyDescent="0.2">
      <c r="A229" s="55"/>
      <c r="B229" s="55"/>
      <c r="C229" s="55"/>
      <c r="D229" s="55"/>
      <c r="E229" s="55"/>
      <c r="F229" s="55"/>
      <c r="G229" s="55"/>
      <c r="H229" s="55"/>
      <c r="I229" s="55"/>
      <c r="J229" s="55"/>
      <c r="K229" s="55"/>
      <c r="L229" s="55"/>
      <c r="M229" s="55"/>
      <c r="N229" s="55"/>
      <c r="O229" s="55"/>
      <c r="P229" s="55"/>
      <c r="Q229" s="55"/>
      <c r="R229" s="55"/>
    </row>
    <row r="230" spans="1:18" ht="15.75" customHeight="1" x14ac:dyDescent="0.2">
      <c r="A230" s="55"/>
      <c r="B230" s="55"/>
      <c r="C230" s="55"/>
      <c r="D230" s="55"/>
      <c r="E230" s="55"/>
      <c r="F230" s="55"/>
      <c r="G230" s="55"/>
      <c r="H230" s="55"/>
      <c r="I230" s="55"/>
      <c r="J230" s="55"/>
      <c r="K230" s="55"/>
      <c r="L230" s="55"/>
      <c r="M230" s="55"/>
      <c r="N230" s="55"/>
      <c r="O230" s="55"/>
      <c r="P230" s="55"/>
      <c r="Q230" s="55"/>
      <c r="R230" s="55"/>
    </row>
    <row r="231" spans="1:18" ht="15.75" customHeight="1" x14ac:dyDescent="0.2">
      <c r="A231" s="55"/>
      <c r="B231" s="55"/>
      <c r="C231" s="55"/>
      <c r="D231" s="55"/>
      <c r="E231" s="55"/>
      <c r="F231" s="55"/>
      <c r="G231" s="55"/>
      <c r="H231" s="55"/>
      <c r="I231" s="55"/>
      <c r="J231" s="55"/>
      <c r="K231" s="55"/>
      <c r="L231" s="55"/>
      <c r="M231" s="55"/>
      <c r="N231" s="55"/>
      <c r="O231" s="55"/>
      <c r="P231" s="55"/>
      <c r="Q231" s="55"/>
      <c r="R231" s="55"/>
    </row>
    <row r="232" spans="1:18" ht="15.75" customHeight="1" x14ac:dyDescent="0.2">
      <c r="A232" s="55"/>
      <c r="B232" s="55"/>
      <c r="C232" s="55"/>
      <c r="D232" s="55"/>
      <c r="E232" s="55"/>
      <c r="F232" s="55"/>
      <c r="G232" s="55"/>
      <c r="H232" s="55"/>
      <c r="I232" s="55"/>
      <c r="J232" s="55"/>
      <c r="K232" s="55"/>
      <c r="L232" s="55"/>
      <c r="M232" s="55"/>
      <c r="N232" s="55"/>
      <c r="O232" s="55"/>
      <c r="P232" s="55"/>
      <c r="Q232" s="55"/>
      <c r="R232" s="55"/>
    </row>
    <row r="233" spans="1:18" ht="15.75" customHeight="1" x14ac:dyDescent="0.2">
      <c r="A233" s="55"/>
      <c r="B233" s="55"/>
      <c r="C233" s="55"/>
      <c r="D233" s="55"/>
      <c r="E233" s="55"/>
      <c r="F233" s="55"/>
      <c r="G233" s="55"/>
      <c r="H233" s="55"/>
      <c r="I233" s="55"/>
      <c r="J233" s="55"/>
      <c r="K233" s="55"/>
      <c r="L233" s="55"/>
      <c r="M233" s="55"/>
      <c r="N233" s="55"/>
      <c r="O233" s="55"/>
      <c r="P233" s="55"/>
      <c r="Q233" s="55"/>
      <c r="R233" s="55"/>
    </row>
    <row r="234" spans="1:18" ht="15.75" customHeight="1" x14ac:dyDescent="0.2">
      <c r="A234" s="55"/>
      <c r="B234" s="55"/>
      <c r="C234" s="55"/>
      <c r="D234" s="55"/>
      <c r="E234" s="55"/>
      <c r="F234" s="55"/>
      <c r="G234" s="55"/>
      <c r="H234" s="55"/>
      <c r="I234" s="55"/>
      <c r="J234" s="55"/>
      <c r="K234" s="55"/>
      <c r="L234" s="55"/>
      <c r="M234" s="55"/>
      <c r="N234" s="55"/>
      <c r="O234" s="55"/>
      <c r="P234" s="55"/>
      <c r="Q234" s="55"/>
      <c r="R234" s="55"/>
    </row>
    <row r="235" spans="1:18" ht="15.75" customHeight="1" x14ac:dyDescent="0.2">
      <c r="A235" s="55"/>
      <c r="B235" s="55"/>
      <c r="C235" s="55"/>
      <c r="D235" s="55"/>
      <c r="E235" s="55"/>
      <c r="F235" s="55"/>
      <c r="G235" s="55"/>
      <c r="H235" s="55"/>
      <c r="I235" s="55"/>
      <c r="J235" s="55"/>
      <c r="K235" s="55"/>
      <c r="L235" s="55"/>
      <c r="M235" s="55"/>
      <c r="N235" s="55"/>
      <c r="O235" s="55"/>
      <c r="P235" s="55"/>
      <c r="Q235" s="55"/>
      <c r="R235" s="55"/>
    </row>
    <row r="236" spans="1:18" ht="15.75" customHeight="1" x14ac:dyDescent="0.2">
      <c r="A236" s="55"/>
      <c r="B236" s="55"/>
      <c r="C236" s="55"/>
      <c r="D236" s="55"/>
      <c r="E236" s="55"/>
      <c r="F236" s="55"/>
      <c r="G236" s="55"/>
      <c r="H236" s="55"/>
      <c r="I236" s="55"/>
      <c r="J236" s="55"/>
      <c r="K236" s="55"/>
      <c r="L236" s="55"/>
      <c r="M236" s="55"/>
      <c r="N236" s="55"/>
      <c r="O236" s="55"/>
      <c r="P236" s="55"/>
      <c r="Q236" s="55"/>
      <c r="R236" s="55"/>
    </row>
    <row r="237" spans="1:18" ht="15.75" customHeight="1" x14ac:dyDescent="0.2">
      <c r="A237" s="55"/>
      <c r="B237" s="55"/>
      <c r="C237" s="55"/>
      <c r="D237" s="55"/>
      <c r="E237" s="55"/>
      <c r="F237" s="55"/>
      <c r="G237" s="55"/>
      <c r="H237" s="55"/>
      <c r="I237" s="55"/>
      <c r="J237" s="55"/>
      <c r="K237" s="55"/>
      <c r="L237" s="55"/>
      <c r="M237" s="55"/>
      <c r="N237" s="55"/>
      <c r="O237" s="55"/>
      <c r="P237" s="55"/>
      <c r="Q237" s="55"/>
      <c r="R237" s="55"/>
    </row>
    <row r="238" spans="1:18" ht="15.75" customHeight="1" x14ac:dyDescent="0.2">
      <c r="A238" s="55"/>
      <c r="B238" s="55"/>
      <c r="C238" s="55"/>
      <c r="D238" s="55"/>
      <c r="E238" s="55"/>
      <c r="F238" s="55"/>
      <c r="G238" s="55"/>
      <c r="H238" s="55"/>
      <c r="I238" s="55"/>
      <c r="J238" s="55"/>
      <c r="K238" s="55"/>
      <c r="L238" s="55"/>
      <c r="M238" s="55"/>
      <c r="N238" s="55"/>
      <c r="O238" s="55"/>
      <c r="P238" s="55"/>
      <c r="Q238" s="55"/>
      <c r="R238" s="55"/>
    </row>
    <row r="239" spans="1:18" ht="15.75" customHeight="1" x14ac:dyDescent="0.2">
      <c r="A239" s="55"/>
      <c r="B239" s="55"/>
      <c r="C239" s="55"/>
      <c r="D239" s="55"/>
      <c r="E239" s="55"/>
      <c r="F239" s="55"/>
      <c r="G239" s="55"/>
      <c r="H239" s="55"/>
      <c r="I239" s="55"/>
      <c r="J239" s="55"/>
      <c r="K239" s="55"/>
      <c r="L239" s="55"/>
      <c r="M239" s="55"/>
      <c r="N239" s="55"/>
      <c r="O239" s="55"/>
      <c r="P239" s="55"/>
      <c r="Q239" s="55"/>
      <c r="R239" s="55"/>
    </row>
    <row r="240" spans="1:18" ht="15.75" customHeight="1" x14ac:dyDescent="0.2">
      <c r="A240" s="55"/>
      <c r="B240" s="55"/>
      <c r="C240" s="55"/>
      <c r="D240" s="55"/>
      <c r="E240" s="55"/>
      <c r="F240" s="55"/>
      <c r="G240" s="55"/>
      <c r="H240" s="55"/>
      <c r="I240" s="55"/>
      <c r="J240" s="55"/>
      <c r="K240" s="55"/>
      <c r="L240" s="55"/>
      <c r="M240" s="55"/>
      <c r="N240" s="55"/>
      <c r="O240" s="55"/>
      <c r="P240" s="55"/>
      <c r="Q240" s="55"/>
      <c r="R240" s="55"/>
    </row>
    <row r="241" spans="1:18" ht="15.75" customHeight="1" x14ac:dyDescent="0.2">
      <c r="A241" s="55"/>
      <c r="B241" s="55"/>
      <c r="C241" s="55"/>
      <c r="D241" s="55"/>
      <c r="E241" s="55"/>
      <c r="F241" s="55"/>
      <c r="G241" s="55"/>
      <c r="H241" s="55"/>
      <c r="I241" s="55"/>
      <c r="J241" s="55"/>
      <c r="K241" s="55"/>
      <c r="L241" s="55"/>
      <c r="M241" s="55"/>
      <c r="N241" s="55"/>
      <c r="O241" s="55"/>
      <c r="P241" s="55"/>
      <c r="Q241" s="55"/>
      <c r="R241" s="55"/>
    </row>
    <row r="242" spans="1:18" ht="15.75" customHeight="1" x14ac:dyDescent="0.2">
      <c r="A242" s="55"/>
      <c r="B242" s="55"/>
      <c r="C242" s="55"/>
      <c r="D242" s="55"/>
      <c r="E242" s="55"/>
      <c r="F242" s="55"/>
      <c r="G242" s="55"/>
      <c r="H242" s="55"/>
      <c r="I242" s="55"/>
      <c r="J242" s="55"/>
      <c r="K242" s="55"/>
      <c r="L242" s="55"/>
      <c r="M242" s="55"/>
      <c r="N242" s="55"/>
      <c r="O242" s="55"/>
      <c r="P242" s="55"/>
      <c r="Q242" s="55"/>
      <c r="R242" s="55"/>
    </row>
    <row r="243" spans="1:18" ht="15.75" customHeight="1" x14ac:dyDescent="0.2">
      <c r="A243" s="55"/>
      <c r="B243" s="55"/>
      <c r="C243" s="55"/>
      <c r="D243" s="55"/>
      <c r="E243" s="55"/>
      <c r="F243" s="55"/>
      <c r="G243" s="55"/>
      <c r="H243" s="55"/>
      <c r="I243" s="55"/>
      <c r="J243" s="55"/>
      <c r="K243" s="55"/>
      <c r="L243" s="55"/>
      <c r="M243" s="55"/>
      <c r="N243" s="55"/>
      <c r="O243" s="55"/>
      <c r="P243" s="55"/>
      <c r="Q243" s="55"/>
      <c r="R243" s="55"/>
    </row>
    <row r="244" spans="1:18" ht="15.75" customHeight="1" x14ac:dyDescent="0.2">
      <c r="A244" s="55"/>
      <c r="B244" s="55"/>
      <c r="C244" s="55"/>
      <c r="D244" s="55"/>
      <c r="E244" s="55"/>
      <c r="F244" s="55"/>
      <c r="G244" s="55"/>
      <c r="H244" s="55"/>
      <c r="I244" s="55"/>
      <c r="J244" s="55"/>
      <c r="K244" s="55"/>
      <c r="L244" s="55"/>
      <c r="M244" s="55"/>
      <c r="N244" s="55"/>
      <c r="O244" s="55"/>
      <c r="P244" s="55"/>
      <c r="Q244" s="55"/>
      <c r="R244" s="55"/>
    </row>
    <row r="245" spans="1:18" ht="15.75" customHeight="1" x14ac:dyDescent="0.2">
      <c r="A245" s="55"/>
      <c r="B245" s="55"/>
      <c r="C245" s="55"/>
      <c r="D245" s="55"/>
      <c r="E245" s="55"/>
      <c r="F245" s="55"/>
      <c r="G245" s="55"/>
      <c r="H245" s="55"/>
      <c r="I245" s="55"/>
      <c r="J245" s="55"/>
      <c r="K245" s="55"/>
      <c r="L245" s="55"/>
      <c r="M245" s="55"/>
      <c r="N245" s="55"/>
      <c r="O245" s="55"/>
      <c r="P245" s="55"/>
      <c r="Q245" s="55"/>
      <c r="R245" s="55"/>
    </row>
    <row r="246" spans="1:18" ht="15.75" customHeight="1" x14ac:dyDescent="0.2">
      <c r="A246" s="55"/>
      <c r="B246" s="55"/>
      <c r="C246" s="55"/>
      <c r="D246" s="55"/>
      <c r="E246" s="55"/>
      <c r="F246" s="55"/>
      <c r="G246" s="55"/>
      <c r="H246" s="55"/>
      <c r="I246" s="55"/>
      <c r="J246" s="55"/>
      <c r="K246" s="55"/>
      <c r="L246" s="55"/>
      <c r="M246" s="55"/>
      <c r="N246" s="55"/>
      <c r="O246" s="55"/>
      <c r="P246" s="55"/>
      <c r="Q246" s="55"/>
      <c r="R246" s="55"/>
    </row>
    <row r="247" spans="1:18" ht="15.75" customHeight="1" x14ac:dyDescent="0.2">
      <c r="A247" s="55"/>
      <c r="B247" s="55"/>
      <c r="C247" s="55"/>
      <c r="D247" s="55"/>
      <c r="E247" s="55"/>
      <c r="F247" s="55"/>
      <c r="G247" s="55"/>
      <c r="H247" s="55"/>
      <c r="I247" s="55"/>
      <c r="J247" s="55"/>
      <c r="K247" s="55"/>
      <c r="L247" s="55"/>
      <c r="M247" s="55"/>
      <c r="N247" s="55"/>
      <c r="O247" s="55"/>
      <c r="P247" s="55"/>
      <c r="Q247" s="55"/>
      <c r="R247" s="55"/>
    </row>
    <row r="248" spans="1:18" ht="15.75" customHeight="1" x14ac:dyDescent="0.2">
      <c r="A248" s="55"/>
      <c r="B248" s="55"/>
      <c r="C248" s="55"/>
      <c r="D248" s="55"/>
      <c r="E248" s="55"/>
      <c r="F248" s="55"/>
      <c r="G248" s="55"/>
      <c r="H248" s="55"/>
      <c r="I248" s="55"/>
      <c r="J248" s="55"/>
      <c r="K248" s="55"/>
      <c r="L248" s="55"/>
      <c r="M248" s="55"/>
      <c r="N248" s="55"/>
      <c r="O248" s="55"/>
      <c r="P248" s="55"/>
      <c r="Q248" s="55"/>
      <c r="R248" s="55"/>
    </row>
    <row r="249" spans="1:18" ht="15.75" customHeight="1" x14ac:dyDescent="0.2">
      <c r="A249" s="55"/>
      <c r="B249" s="55"/>
      <c r="C249" s="55"/>
      <c r="D249" s="55"/>
      <c r="E249" s="55"/>
      <c r="F249" s="55"/>
      <c r="G249" s="55"/>
      <c r="H249" s="55"/>
      <c r="I249" s="55"/>
      <c r="J249" s="55"/>
      <c r="K249" s="55"/>
      <c r="L249" s="55"/>
      <c r="M249" s="55"/>
      <c r="N249" s="55"/>
      <c r="O249" s="55"/>
      <c r="P249" s="55"/>
      <c r="Q249" s="55"/>
      <c r="R249" s="55"/>
    </row>
    <row r="250" spans="1:18" ht="15.75" customHeight="1" x14ac:dyDescent="0.2">
      <c r="A250" s="55"/>
      <c r="B250" s="55"/>
      <c r="C250" s="55"/>
      <c r="D250" s="55"/>
      <c r="E250" s="55"/>
      <c r="F250" s="55"/>
      <c r="G250" s="55"/>
      <c r="H250" s="55"/>
      <c r="I250" s="55"/>
      <c r="J250" s="55"/>
      <c r="K250" s="55"/>
      <c r="L250" s="55"/>
      <c r="M250" s="55"/>
      <c r="N250" s="55"/>
      <c r="O250" s="55"/>
      <c r="P250" s="55"/>
      <c r="Q250" s="55"/>
      <c r="R250" s="55"/>
    </row>
    <row r="251" spans="1:18" ht="15.75" customHeight="1" x14ac:dyDescent="0.2">
      <c r="A251" s="55"/>
      <c r="B251" s="55"/>
      <c r="C251" s="55"/>
      <c r="D251" s="55"/>
      <c r="E251" s="55"/>
      <c r="F251" s="55"/>
      <c r="G251" s="55"/>
      <c r="H251" s="55"/>
      <c r="I251" s="55"/>
      <c r="J251" s="55"/>
      <c r="K251" s="55"/>
      <c r="L251" s="55"/>
      <c r="M251" s="55"/>
      <c r="N251" s="55"/>
      <c r="O251" s="55"/>
      <c r="P251" s="55"/>
      <c r="Q251" s="55"/>
      <c r="R251" s="55"/>
    </row>
    <row r="252" spans="1:18" ht="15.75" customHeight="1" x14ac:dyDescent="0.2">
      <c r="A252" s="55"/>
      <c r="B252" s="55"/>
      <c r="C252" s="55"/>
      <c r="D252" s="55"/>
      <c r="E252" s="55"/>
      <c r="F252" s="55"/>
      <c r="G252" s="55"/>
      <c r="H252" s="55"/>
      <c r="I252" s="55"/>
      <c r="J252" s="55"/>
      <c r="K252" s="55"/>
      <c r="L252" s="55"/>
      <c r="M252" s="55"/>
      <c r="N252" s="55"/>
      <c r="O252" s="55"/>
      <c r="P252" s="55"/>
      <c r="Q252" s="55"/>
      <c r="R252" s="55"/>
    </row>
    <row r="253" spans="1:18" ht="15.75" customHeight="1" x14ac:dyDescent="0.2">
      <c r="A253" s="55"/>
      <c r="B253" s="55"/>
      <c r="C253" s="55"/>
      <c r="D253" s="55"/>
      <c r="E253" s="55"/>
      <c r="F253" s="55"/>
      <c r="G253" s="55"/>
      <c r="H253" s="55"/>
      <c r="I253" s="55"/>
      <c r="J253" s="55"/>
      <c r="K253" s="55"/>
      <c r="L253" s="55"/>
      <c r="M253" s="55"/>
      <c r="N253" s="55"/>
      <c r="O253" s="55"/>
      <c r="P253" s="55"/>
      <c r="Q253" s="55"/>
      <c r="R253" s="55"/>
    </row>
    <row r="254" spans="1:18" ht="15.75" customHeight="1" x14ac:dyDescent="0.2">
      <c r="A254" s="55"/>
      <c r="B254" s="55"/>
      <c r="C254" s="55"/>
      <c r="D254" s="55"/>
      <c r="E254" s="55"/>
      <c r="F254" s="55"/>
      <c r="G254" s="55"/>
      <c r="H254" s="55"/>
      <c r="I254" s="55"/>
      <c r="J254" s="55"/>
      <c r="K254" s="55"/>
      <c r="L254" s="55"/>
      <c r="M254" s="55"/>
      <c r="N254" s="55"/>
      <c r="O254" s="55"/>
      <c r="P254" s="55"/>
      <c r="Q254" s="55"/>
      <c r="R254" s="55"/>
    </row>
    <row r="255" spans="1:18" ht="15.75" customHeight="1" x14ac:dyDescent="0.2">
      <c r="A255" s="55"/>
      <c r="B255" s="55"/>
      <c r="C255" s="55"/>
      <c r="D255" s="55"/>
      <c r="E255" s="55"/>
      <c r="F255" s="55"/>
      <c r="G255" s="55"/>
      <c r="H255" s="55"/>
      <c r="I255" s="55"/>
      <c r="J255" s="55"/>
      <c r="K255" s="55"/>
      <c r="L255" s="55"/>
      <c r="M255" s="55"/>
      <c r="N255" s="55"/>
      <c r="O255" s="55"/>
      <c r="P255" s="55"/>
      <c r="Q255" s="55"/>
      <c r="R255" s="55"/>
    </row>
    <row r="256" spans="1:18" ht="15.75" customHeight="1" x14ac:dyDescent="0.2">
      <c r="A256" s="55"/>
      <c r="B256" s="55"/>
      <c r="C256" s="55"/>
      <c r="D256" s="55"/>
      <c r="E256" s="55"/>
      <c r="F256" s="55"/>
      <c r="G256" s="55"/>
      <c r="H256" s="55"/>
      <c r="I256" s="55"/>
      <c r="J256" s="55"/>
      <c r="K256" s="55"/>
      <c r="L256" s="55"/>
      <c r="M256" s="55"/>
      <c r="N256" s="55"/>
      <c r="O256" s="55"/>
      <c r="P256" s="55"/>
      <c r="Q256" s="55"/>
      <c r="R256" s="55"/>
    </row>
    <row r="257" spans="1:18" ht="15.75" customHeight="1" x14ac:dyDescent="0.2">
      <c r="A257" s="55"/>
      <c r="B257" s="55"/>
      <c r="C257" s="55"/>
      <c r="D257" s="55"/>
      <c r="E257" s="55"/>
      <c r="F257" s="55"/>
      <c r="G257" s="55"/>
      <c r="H257" s="55"/>
      <c r="I257" s="55"/>
      <c r="J257" s="55"/>
      <c r="K257" s="55"/>
      <c r="L257" s="55"/>
      <c r="M257" s="55"/>
      <c r="N257" s="55"/>
      <c r="O257" s="55"/>
      <c r="P257" s="55"/>
      <c r="Q257" s="55"/>
      <c r="R257" s="55"/>
    </row>
    <row r="258" spans="1:18" ht="15.75" customHeight="1" x14ac:dyDescent="0.2">
      <c r="A258" s="55"/>
      <c r="B258" s="55"/>
      <c r="C258" s="55"/>
      <c r="D258" s="55"/>
      <c r="E258" s="55"/>
      <c r="F258" s="55"/>
      <c r="G258" s="55"/>
      <c r="H258" s="55"/>
      <c r="I258" s="55"/>
      <c r="J258" s="55"/>
      <c r="K258" s="55"/>
      <c r="L258" s="55"/>
      <c r="M258" s="55"/>
      <c r="N258" s="55"/>
      <c r="O258" s="55"/>
      <c r="P258" s="55"/>
      <c r="Q258" s="55"/>
      <c r="R258" s="55"/>
    </row>
    <row r="259" spans="1:18" ht="15.75" customHeight="1" x14ac:dyDescent="0.15"/>
    <row r="260" spans="1:18" ht="15.75" customHeight="1" x14ac:dyDescent="0.15"/>
    <row r="261" spans="1:18" ht="15.75" customHeight="1" x14ac:dyDescent="0.15"/>
    <row r="262" spans="1:18" ht="15.75" customHeight="1" x14ac:dyDescent="0.15"/>
    <row r="263" spans="1:18" ht="15.75" customHeight="1" x14ac:dyDescent="0.15"/>
    <row r="264" spans="1:18" ht="15.75" customHeight="1" x14ac:dyDescent="0.15"/>
    <row r="265" spans="1:18" ht="15.75" customHeight="1" x14ac:dyDescent="0.15"/>
    <row r="266" spans="1:18" ht="15.75" customHeight="1" x14ac:dyDescent="0.15"/>
    <row r="267" spans="1:18" ht="15.75" customHeight="1" x14ac:dyDescent="0.15"/>
    <row r="268" spans="1:18" ht="15.75" customHeight="1" x14ac:dyDescent="0.15"/>
    <row r="269" spans="1:18" ht="15.75" customHeight="1" x14ac:dyDescent="0.15"/>
    <row r="270" spans="1:18" ht="15.75" customHeight="1" x14ac:dyDescent="0.15"/>
    <row r="271" spans="1:18" ht="15.75" customHeight="1" x14ac:dyDescent="0.15"/>
    <row r="272" spans="1:18"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customSheetViews>
    <customSheetView guid="{17F2E818-2F58-F544-A1D2-F3437437E4D8}" hiddenColumns="1" state="hidden">
      <pane ySplit="5" topLeftCell="A6" activePane="bottomLeft" state="frozen"/>
      <selection pane="bottomLeft" activeCell="B7" sqref="B7"/>
      <pageMargins left="0.7" right="0.7" top="0.75" bottom="0.75" header="0" footer="0"/>
      <pageSetup orientation="landscape"/>
    </customSheetView>
  </customSheetViews>
  <mergeCells count="3">
    <mergeCell ref="C3:G3"/>
    <mergeCell ref="I3:M3"/>
    <mergeCell ref="O3:R3"/>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1000"/>
  <sheetViews>
    <sheetView workbookViewId="0"/>
  </sheetViews>
  <sheetFormatPr baseColWidth="10" defaultColWidth="14.5" defaultRowHeight="15" customHeight="1" x14ac:dyDescent="0.15"/>
  <cols>
    <col min="1" max="1" width="88.33203125" customWidth="1"/>
    <col min="6" max="6" width="1.5" customWidth="1"/>
  </cols>
  <sheetData>
    <row r="1" spans="1:10" ht="15.75" customHeight="1" x14ac:dyDescent="0.15">
      <c r="B1" s="173" t="s">
        <v>192</v>
      </c>
      <c r="C1" s="174"/>
      <c r="D1" s="174"/>
      <c r="E1" s="175"/>
      <c r="G1" s="173" t="s">
        <v>193</v>
      </c>
      <c r="H1" s="174"/>
      <c r="I1" s="174"/>
      <c r="J1" s="175"/>
    </row>
    <row r="2" spans="1:10" ht="15.75" customHeight="1" x14ac:dyDescent="0.15">
      <c r="A2" s="69"/>
      <c r="B2" s="171" t="s">
        <v>194</v>
      </c>
      <c r="C2" s="169"/>
      <c r="D2" s="169"/>
      <c r="E2" s="170"/>
      <c r="G2" s="171" t="s">
        <v>3</v>
      </c>
      <c r="H2" s="169"/>
      <c r="I2" s="169"/>
      <c r="J2" s="170"/>
    </row>
    <row r="3" spans="1:10" ht="15.75" customHeight="1" x14ac:dyDescent="0.15">
      <c r="A3" s="69"/>
      <c r="B3" s="36" t="s">
        <v>195</v>
      </c>
      <c r="C3" s="36" t="s">
        <v>196</v>
      </c>
      <c r="D3" s="36" t="s">
        <v>197</v>
      </c>
      <c r="E3" s="36" t="s">
        <v>198</v>
      </c>
      <c r="G3" s="36" t="s">
        <v>195</v>
      </c>
      <c r="H3" s="36" t="s">
        <v>196</v>
      </c>
      <c r="I3" s="36" t="s">
        <v>197</v>
      </c>
      <c r="J3" s="36" t="s">
        <v>198</v>
      </c>
    </row>
    <row r="4" spans="1:10" ht="15.75" customHeight="1" x14ac:dyDescent="0.2">
      <c r="A4" s="55"/>
      <c r="B4" s="55"/>
      <c r="C4" s="55"/>
      <c r="D4" s="55"/>
      <c r="E4" s="55"/>
    </row>
    <row r="5" spans="1:10" ht="15.75" customHeight="1" x14ac:dyDescent="0.2">
      <c r="A5" s="59" t="str">
        <f>'Cash Flow_Original DO NOT USE'!A6</f>
        <v>Net loss</v>
      </c>
      <c r="B5" s="59">
        <f>'Cash Flow_Original DO NOT USE'!I6</f>
        <v>-14953</v>
      </c>
      <c r="C5" s="59">
        <f>'Cash Flow_Original DO NOT USE'!I6+'Cash Flow_Original DO NOT USE'!J6</f>
        <v>-30541</v>
      </c>
      <c r="D5" s="59">
        <f>'Cash Flow_Original DO NOT USE'!I6+'Cash Flow_Original DO NOT USE'!J6+'Cash Flow_Original DO NOT USE'!K6</f>
        <v>-93344</v>
      </c>
      <c r="E5" s="59">
        <f>'Cash Flow_Original DO NOT USE'!M6</f>
        <v>-118589</v>
      </c>
      <c r="G5" s="59">
        <f t="shared" ref="G5:H5" si="0">B5</f>
        <v>-14953</v>
      </c>
      <c r="H5" s="59">
        <f t="shared" si="0"/>
        <v>-30541</v>
      </c>
      <c r="I5" s="59" t="e">
        <v>#REF!</v>
      </c>
      <c r="J5" s="59" t="s">
        <v>199</v>
      </c>
    </row>
    <row r="6" spans="1:10" ht="15.75" customHeight="1" x14ac:dyDescent="0.2">
      <c r="A6" s="59" t="str">
        <f>'Cash Flow_Original DO NOT USE'!A7</f>
        <v>Adjustments to reconcile net income to net cash used in operating activities:</v>
      </c>
      <c r="B6" s="60">
        <f>'Cash Flow_Original DO NOT USE'!I7</f>
        <v>0</v>
      </c>
      <c r="C6" s="60"/>
      <c r="D6" s="60"/>
      <c r="E6" s="60"/>
      <c r="G6" s="60"/>
      <c r="H6" s="60"/>
      <c r="I6" s="60"/>
      <c r="J6" s="60" t="s">
        <v>199</v>
      </c>
    </row>
    <row r="7" spans="1:10" ht="15.75" customHeight="1" x14ac:dyDescent="0.2">
      <c r="A7" s="59" t="str">
        <f>'Cash Flow_Original DO NOT USE'!A8</f>
        <v>Provision for Doubtful Accounts</v>
      </c>
      <c r="B7" s="60">
        <f>'Cash Flow_Original DO NOT USE'!I8</f>
        <v>24</v>
      </c>
      <c r="C7" s="60">
        <f>'Cash Flow_Original DO NOT USE'!I8+'Cash Flow_Original DO NOT USE'!J8</f>
        <v>175</v>
      </c>
      <c r="D7" s="60">
        <f>'Cash Flow_Original DO NOT USE'!I8+'Cash Flow_Original DO NOT USE'!J8+'Cash Flow_Original DO NOT USE'!K8</f>
        <v>297</v>
      </c>
      <c r="E7" s="60">
        <f>'Cash Flow_Original DO NOT USE'!M8</f>
        <v>653</v>
      </c>
      <c r="G7" s="60">
        <f t="shared" ref="G7:H7" si="1">B7</f>
        <v>24</v>
      </c>
      <c r="H7" s="60">
        <f t="shared" si="1"/>
        <v>175</v>
      </c>
      <c r="I7" s="60" t="s">
        <v>199</v>
      </c>
      <c r="J7" s="60" t="s">
        <v>199</v>
      </c>
    </row>
    <row r="8" spans="1:10" ht="15.75" customHeight="1" x14ac:dyDescent="0.2">
      <c r="A8" s="59" t="str">
        <f>'Cash Flow_Original DO NOT USE'!A9</f>
        <v>Depreciation and amortization</v>
      </c>
      <c r="B8" s="60">
        <f>'Cash Flow_Original DO NOT USE'!I9</f>
        <v>648</v>
      </c>
      <c r="C8" s="60">
        <f>'Cash Flow_Original DO NOT USE'!I9+'Cash Flow_Original DO NOT USE'!J9</f>
        <v>1163</v>
      </c>
      <c r="D8" s="60">
        <f>'Cash Flow_Original DO NOT USE'!I9+'Cash Flow_Original DO NOT USE'!J9+'Cash Flow_Original DO NOT USE'!K9</f>
        <v>1691</v>
      </c>
      <c r="E8" s="60">
        <f>'Cash Flow_Original DO NOT USE'!M9</f>
        <v>2233</v>
      </c>
      <c r="G8" s="60">
        <f t="shared" ref="G8:H8" si="2">B8</f>
        <v>648</v>
      </c>
      <c r="H8" s="60">
        <f t="shared" si="2"/>
        <v>1163</v>
      </c>
      <c r="I8" s="60" t="s">
        <v>199</v>
      </c>
      <c r="J8" s="60" t="s">
        <v>199</v>
      </c>
    </row>
    <row r="9" spans="1:10" ht="15.75" customHeight="1" x14ac:dyDescent="0.2">
      <c r="A9" s="59" t="str">
        <f>'Cash Flow_Original DO NOT USE'!A10</f>
        <v>Amortization of Deferred Contract costs</v>
      </c>
      <c r="B9" s="60">
        <f>'Cash Flow_Original DO NOT USE'!I10</f>
        <v>234</v>
      </c>
      <c r="C9" s="60">
        <f>'Cash Flow_Original DO NOT USE'!I10+'Cash Flow_Original DO NOT USE'!J10</f>
        <v>563</v>
      </c>
      <c r="D9" s="60">
        <f>'Cash Flow_Original DO NOT USE'!I10+'Cash Flow_Original DO NOT USE'!J10+'Cash Flow_Original DO NOT USE'!K10</f>
        <v>1011</v>
      </c>
      <c r="E9" s="60">
        <f>'Cash Flow_Original DO NOT USE'!M10</f>
        <v>1607</v>
      </c>
      <c r="G9" s="60">
        <f t="shared" ref="G9:H9" si="3">B9</f>
        <v>234</v>
      </c>
      <c r="H9" s="60">
        <f t="shared" si="3"/>
        <v>563</v>
      </c>
      <c r="I9" s="60" t="s">
        <v>199</v>
      </c>
      <c r="J9" s="60" t="s">
        <v>199</v>
      </c>
    </row>
    <row r="10" spans="1:10" ht="15.75" customHeight="1" x14ac:dyDescent="0.2">
      <c r="A10" s="59" t="str">
        <f>'Cash Flow_Original DO NOT USE'!A11</f>
        <v>Stock-based compensation</v>
      </c>
      <c r="B10" s="60">
        <f>'Cash Flow_Original DO NOT USE'!I11</f>
        <v>1510</v>
      </c>
      <c r="C10" s="60">
        <f>'Cash Flow_Original DO NOT USE'!I11+'Cash Flow_Original DO NOT USE'!J11</f>
        <v>3428</v>
      </c>
      <c r="D10" s="60">
        <f>'Cash Flow_Original DO NOT USE'!I11+'Cash Flow_Original DO NOT USE'!J11+'Cash Flow_Original DO NOT USE'!K11</f>
        <v>45056</v>
      </c>
      <c r="E10" s="60">
        <f>'Cash Flow_Original DO NOT USE'!M11</f>
        <v>48386</v>
      </c>
      <c r="G10" s="60">
        <f t="shared" ref="G10:H10" si="4">B10</f>
        <v>1510</v>
      </c>
      <c r="H10" s="60">
        <f t="shared" si="4"/>
        <v>3428</v>
      </c>
      <c r="I10" s="60" t="s">
        <v>199</v>
      </c>
      <c r="J10" s="60" t="s">
        <v>199</v>
      </c>
    </row>
    <row r="11" spans="1:10" ht="15.75" customHeight="1" x14ac:dyDescent="0.2">
      <c r="A11" s="59" t="str">
        <f>'Cash Flow_Original DO NOT USE'!A12</f>
        <v>Net amortization of premium (discount) debt securities available for sale</v>
      </c>
      <c r="B11" s="60">
        <f>'Cash Flow_Original DO NOT USE'!I12</f>
        <v>-382</v>
      </c>
      <c r="C11" s="60">
        <f>'Cash Flow_Original DO NOT USE'!I12+'Cash Flow_Original DO NOT USE'!J12</f>
        <v>-698</v>
      </c>
      <c r="D11" s="60">
        <f>'Cash Flow_Original DO NOT USE'!I12+'Cash Flow_Original DO NOT USE'!J12+'Cash Flow_Original DO NOT USE'!K12</f>
        <v>-882</v>
      </c>
      <c r="E11" s="60">
        <f>'Cash Flow_Original DO NOT USE'!M12</f>
        <v>-1016</v>
      </c>
      <c r="G11" s="60">
        <f t="shared" ref="G11:H11" si="5">B11</f>
        <v>-382</v>
      </c>
      <c r="H11" s="60">
        <f t="shared" si="5"/>
        <v>-698</v>
      </c>
      <c r="I11" s="60" t="s">
        <v>199</v>
      </c>
      <c r="J11" s="60" t="s">
        <v>199</v>
      </c>
    </row>
    <row r="12" spans="1:10" ht="15.75" customHeight="1" x14ac:dyDescent="0.2">
      <c r="A12" s="59" t="str">
        <f>'Cash Flow_Original DO NOT USE'!A13</f>
        <v xml:space="preserve">Change in fair value of warrant liability </v>
      </c>
      <c r="B12" s="60">
        <f>'Cash Flow_Original DO NOT USE'!I13</f>
        <v>11</v>
      </c>
      <c r="C12" s="60">
        <f>'Cash Flow_Original DO NOT USE'!I13+'Cash Flow_Original DO NOT USE'!J13</f>
        <v>54</v>
      </c>
      <c r="D12" s="60">
        <f>'Cash Flow_Original DO NOT USE'!I13+'Cash Flow_Original DO NOT USE'!J13+'Cash Flow_Original DO NOT USE'!K13</f>
        <v>109</v>
      </c>
      <c r="E12" s="60">
        <f>'Cash Flow_Original DO NOT USE'!M13</f>
        <v>117</v>
      </c>
      <c r="G12" s="60">
        <f t="shared" ref="G12:H12" si="6">B12</f>
        <v>11</v>
      </c>
      <c r="H12" s="60">
        <f t="shared" si="6"/>
        <v>54</v>
      </c>
      <c r="I12" s="60" t="s">
        <v>199</v>
      </c>
      <c r="J12" s="60" t="s">
        <v>199</v>
      </c>
    </row>
    <row r="13" spans="1:10" ht="15.75" customHeight="1" x14ac:dyDescent="0.2">
      <c r="A13" s="59" t="str">
        <f>'Cash Flow_Original DO NOT USE'!A14</f>
        <v>Noncash lease expense</v>
      </c>
      <c r="B13" s="60">
        <f>'Cash Flow_Original DO NOT USE'!I14</f>
        <v>2281</v>
      </c>
      <c r="C13" s="60">
        <f>'Cash Flow_Original DO NOT USE'!I14+'Cash Flow_Original DO NOT USE'!J14</f>
        <v>3706</v>
      </c>
      <c r="D13" s="60">
        <f>'Cash Flow_Original DO NOT USE'!I14+'Cash Flow_Original DO NOT USE'!J14+'Cash Flow_Original DO NOT USE'!K14</f>
        <v>5731</v>
      </c>
      <c r="E13" s="60">
        <f>'Cash Flow_Original DO NOT USE'!M14</f>
        <v>8228</v>
      </c>
      <c r="G13" s="60">
        <f t="shared" ref="G13:H13" si="7">B13</f>
        <v>2281</v>
      </c>
      <c r="H13" s="60">
        <f t="shared" si="7"/>
        <v>3706</v>
      </c>
      <c r="I13" s="60" t="s">
        <v>199</v>
      </c>
      <c r="J13" s="60" t="s">
        <v>199</v>
      </c>
    </row>
    <row r="14" spans="1:10" ht="15.75" customHeight="1" x14ac:dyDescent="0.2">
      <c r="A14" s="59" t="str">
        <f>'Cash Flow_Original DO NOT USE'!A15</f>
        <v>Amortization of discount on convertible note</v>
      </c>
      <c r="B14" s="60">
        <f>'Cash Flow_Original DO NOT USE'!I15</f>
        <v>0</v>
      </c>
      <c r="C14" s="60">
        <f>'Cash Flow_Original DO NOT USE'!I15+'Cash Flow_Original DO NOT USE'!J15</f>
        <v>0</v>
      </c>
      <c r="D14" s="60">
        <f>'Cash Flow_Original DO NOT USE'!I15+'Cash Flow_Original DO NOT USE'!J15+'Cash Flow_Original DO NOT USE'!K15</f>
        <v>0</v>
      </c>
      <c r="E14" s="60">
        <f>'Cash Flow_Original DO NOT USE'!M15</f>
        <v>49</v>
      </c>
      <c r="G14" s="60">
        <f t="shared" ref="G14:H14" si="8">B14</f>
        <v>0</v>
      </c>
      <c r="H14" s="60">
        <f t="shared" si="8"/>
        <v>0</v>
      </c>
      <c r="I14" s="60" t="s">
        <v>199</v>
      </c>
      <c r="J14" s="60" t="s">
        <v>199</v>
      </c>
    </row>
    <row r="15" spans="1:10" ht="15.75" customHeight="1" x14ac:dyDescent="0.2">
      <c r="A15" s="59" t="str">
        <f>'Cash Flow_Original DO NOT USE'!A16</f>
        <v>Interest expense from convertible note (interest paid in kind)</v>
      </c>
      <c r="B15" s="60">
        <f>'Cash Flow_Original DO NOT USE'!I16</f>
        <v>0</v>
      </c>
      <c r="C15" s="60">
        <f>'Cash Flow_Original DO NOT USE'!I16+'Cash Flow_Original DO NOT USE'!J16</f>
        <v>0</v>
      </c>
      <c r="D15" s="60">
        <f>'Cash Flow_Original DO NOT USE'!I16+'Cash Flow_Original DO NOT USE'!J16+'Cash Flow_Original DO NOT USE'!K16</f>
        <v>0</v>
      </c>
      <c r="E15" s="60">
        <f>'Cash Flow_Original DO NOT USE'!M16</f>
        <v>29</v>
      </c>
      <c r="G15" s="60">
        <f t="shared" ref="G15:H15" si="9">B15</f>
        <v>0</v>
      </c>
      <c r="H15" s="60">
        <f t="shared" si="9"/>
        <v>0</v>
      </c>
      <c r="I15" s="60" t="s">
        <v>199</v>
      </c>
      <c r="J15" s="60" t="s">
        <v>199</v>
      </c>
    </row>
    <row r="16" spans="1:10" ht="15.75" customHeight="1" x14ac:dyDescent="0.2">
      <c r="A16" s="59" t="str">
        <f>'Cash Flow_Original DO NOT USE'!A17</f>
        <v>Changes in operating assets and liabilities:</v>
      </c>
      <c r="B16" s="60"/>
      <c r="C16" s="60"/>
      <c r="D16" s="60"/>
      <c r="E16" s="60"/>
      <c r="G16" s="60"/>
      <c r="H16" s="60"/>
      <c r="I16" s="60"/>
      <c r="J16" s="60" t="s">
        <v>199</v>
      </c>
    </row>
    <row r="17" spans="1:10" ht="15.75" customHeight="1" x14ac:dyDescent="0.2">
      <c r="A17" s="59" t="str">
        <f>'Cash Flow_Original DO NOT USE'!A18</f>
        <v>Accounts receivable</v>
      </c>
      <c r="B17" s="60">
        <f>'Cash Flow_Original DO NOT USE'!I18</f>
        <v>-822</v>
      </c>
      <c r="C17" s="60">
        <f>'Cash Flow_Original DO NOT USE'!I18+'Cash Flow_Original DO NOT USE'!J18</f>
        <v>-2100</v>
      </c>
      <c r="D17" s="60">
        <f>'Cash Flow_Original DO NOT USE'!I18+'Cash Flow_Original DO NOT USE'!J18+'Cash Flow_Original DO NOT USE'!K18</f>
        <v>-5238</v>
      </c>
      <c r="E17" s="60">
        <f>'Cash Flow_Original DO NOT USE'!M18</f>
        <v>-7718</v>
      </c>
      <c r="G17" s="60">
        <f t="shared" ref="G17:H17" si="10">B17</f>
        <v>-822</v>
      </c>
      <c r="H17" s="60">
        <f t="shared" si="10"/>
        <v>-2100</v>
      </c>
      <c r="I17" s="60" t="s">
        <v>199</v>
      </c>
      <c r="J17" s="60" t="s">
        <v>199</v>
      </c>
    </row>
    <row r="18" spans="1:10" ht="15.75" customHeight="1" x14ac:dyDescent="0.2">
      <c r="A18" s="59" t="str">
        <f>'Cash Flow_Original DO NOT USE'!A19</f>
        <v>Prepaid expenses and current other assets</v>
      </c>
      <c r="B18" s="60">
        <f>'Cash Flow_Original DO NOT USE'!I19</f>
        <v>-1541</v>
      </c>
      <c r="C18" s="60">
        <f>'Cash Flow_Original DO NOT USE'!I19+'Cash Flow_Original DO NOT USE'!J19</f>
        <v>-2351</v>
      </c>
      <c r="D18" s="60">
        <f>'Cash Flow_Original DO NOT USE'!I19+'Cash Flow_Original DO NOT USE'!J19+'Cash Flow_Original DO NOT USE'!K19</f>
        <v>-5358</v>
      </c>
      <c r="E18" s="60">
        <f>'Cash Flow_Original DO NOT USE'!M19</f>
        <v>-8688</v>
      </c>
      <c r="G18" s="60">
        <f t="shared" ref="G18:H18" si="11">B18</f>
        <v>-1541</v>
      </c>
      <c r="H18" s="60">
        <f t="shared" si="11"/>
        <v>-2351</v>
      </c>
      <c r="I18" s="60" t="s">
        <v>199</v>
      </c>
      <c r="J18" s="60" t="s">
        <v>199</v>
      </c>
    </row>
    <row r="19" spans="1:10" ht="15.75" customHeight="1" x14ac:dyDescent="0.2">
      <c r="A19" s="59" t="str">
        <f>'Cash Flow_Original DO NOT USE'!A20</f>
        <v>Other assets</v>
      </c>
      <c r="B19" s="60">
        <f>'Cash Flow_Original DO NOT USE'!I20</f>
        <v>-804</v>
      </c>
      <c r="C19" s="60">
        <f>'Cash Flow_Original DO NOT USE'!I20+'Cash Flow_Original DO NOT USE'!J20</f>
        <v>-837</v>
      </c>
      <c r="D19" s="60">
        <f>'Cash Flow_Original DO NOT USE'!I20+'Cash Flow_Original DO NOT USE'!J20+'Cash Flow_Original DO NOT USE'!K20</f>
        <v>-1396</v>
      </c>
      <c r="E19" s="60">
        <f>'Cash Flow_Original DO NOT USE'!M20</f>
        <v>-1791</v>
      </c>
      <c r="G19" s="60">
        <f t="shared" ref="G19:H19" si="12">B19</f>
        <v>-804</v>
      </c>
      <c r="H19" s="60">
        <f t="shared" si="12"/>
        <v>-837</v>
      </c>
      <c r="I19" s="60" t="s">
        <v>199</v>
      </c>
      <c r="J19" s="60" t="s">
        <v>199</v>
      </c>
    </row>
    <row r="20" spans="1:10" ht="15.75" customHeight="1" x14ac:dyDescent="0.2">
      <c r="A20" s="59" t="str">
        <f>'Cash Flow_Original DO NOT USE'!A21</f>
        <v>Accounts payable</v>
      </c>
      <c r="B20" s="60">
        <f>'Cash Flow_Original DO NOT USE'!I21</f>
        <v>1428</v>
      </c>
      <c r="C20" s="60">
        <f>'Cash Flow_Original DO NOT USE'!I21+'Cash Flow_Original DO NOT USE'!J21</f>
        <v>1786</v>
      </c>
      <c r="D20" s="70">
        <f>'Cash Flow_Original DO NOT USE'!I21+'Cash Flow_Original DO NOT USE'!J21+'Cash Flow_Original DO NOT USE'!K21</f>
        <v>3441</v>
      </c>
      <c r="E20" s="60">
        <f>'Cash Flow_Original DO NOT USE'!M21</f>
        <v>3472</v>
      </c>
      <c r="G20" s="60">
        <f t="shared" ref="G20:H20" si="13">B20</f>
        <v>1428</v>
      </c>
      <c r="H20" s="60">
        <f t="shared" si="13"/>
        <v>1786</v>
      </c>
      <c r="I20" s="71" t="s">
        <v>199</v>
      </c>
      <c r="J20" s="60" t="s">
        <v>199</v>
      </c>
    </row>
    <row r="21" spans="1:10" ht="15.75" customHeight="1" x14ac:dyDescent="0.2">
      <c r="A21" s="59" t="str">
        <f>'Cash Flow_Original DO NOT USE'!A22</f>
        <v>Accrued expenses and other current liabilities</v>
      </c>
      <c r="B21" s="60">
        <f>'Cash Flow_Original DO NOT USE'!I22</f>
        <v>-644</v>
      </c>
      <c r="C21" s="60">
        <f>'Cash Flow_Original DO NOT USE'!I22+'Cash Flow_Original DO NOT USE'!J22</f>
        <v>1141</v>
      </c>
      <c r="D21" s="60">
        <f>'Cash Flow_Original DO NOT USE'!I22+'Cash Flow_Original DO NOT USE'!J22+'Cash Flow_Original DO NOT USE'!K22</f>
        <v>4908</v>
      </c>
      <c r="E21" s="60">
        <f>'Cash Flow_Original DO NOT USE'!M22</f>
        <v>8321</v>
      </c>
      <c r="G21" s="60">
        <f t="shared" ref="G21:H21" si="14">B21</f>
        <v>-644</v>
      </c>
      <c r="H21" s="60">
        <f t="shared" si="14"/>
        <v>1141</v>
      </c>
      <c r="I21" s="60" t="s">
        <v>199</v>
      </c>
      <c r="J21" s="60" t="s">
        <v>199</v>
      </c>
    </row>
    <row r="22" spans="1:10" ht="15.75" customHeight="1" x14ac:dyDescent="0.2">
      <c r="A22" s="59" t="str">
        <f>'Cash Flow_Original DO NOT USE'!A23</f>
        <v>Deferred revenue</v>
      </c>
      <c r="B22" s="60">
        <f>'Cash Flow_Original DO NOT USE'!I23</f>
        <v>7656</v>
      </c>
      <c r="C22" s="60">
        <f>'Cash Flow_Original DO NOT USE'!I23+'Cash Flow_Original DO NOT USE'!J23</f>
        <v>14584</v>
      </c>
      <c r="D22" s="60">
        <f>'Cash Flow_Original DO NOT USE'!I23+'Cash Flow_Original DO NOT USE'!J23+'Cash Flow_Original DO NOT USE'!K23</f>
        <v>25786</v>
      </c>
      <c r="E22" s="60">
        <f>'Cash Flow_Original DO NOT USE'!M23</f>
        <v>32189</v>
      </c>
      <c r="G22" s="60">
        <f t="shared" ref="G22:H22" si="15">B22</f>
        <v>7656</v>
      </c>
      <c r="H22" s="60">
        <f t="shared" si="15"/>
        <v>14584</v>
      </c>
      <c r="I22" s="60" t="s">
        <v>199</v>
      </c>
      <c r="J22" s="60" t="s">
        <v>199</v>
      </c>
    </row>
    <row r="23" spans="1:10" ht="15.75" customHeight="1" x14ac:dyDescent="0.2">
      <c r="A23" s="59" t="str">
        <f>'Cash Flow_Original DO NOT USE'!A24</f>
        <v>Operating lease liabilities</v>
      </c>
      <c r="B23" s="60">
        <f>'Cash Flow_Original DO NOT USE'!I24</f>
        <v>-1600</v>
      </c>
      <c r="C23" s="60">
        <f>'Cash Flow_Original DO NOT USE'!I24+'Cash Flow_Original DO NOT USE'!J24</f>
        <v>-3173</v>
      </c>
      <c r="D23" s="60">
        <f>'Cash Flow_Original DO NOT USE'!I24+'Cash Flow_Original DO NOT USE'!J24+'Cash Flow_Original DO NOT USE'!K24</f>
        <v>-5024</v>
      </c>
      <c r="E23" s="60">
        <f>'Cash Flow_Original DO NOT USE'!M24</f>
        <v>-7618</v>
      </c>
      <c r="G23" s="60">
        <f t="shared" ref="G23:H23" si="16">B23</f>
        <v>-1600</v>
      </c>
      <c r="H23" s="60">
        <f t="shared" si="16"/>
        <v>-3173</v>
      </c>
      <c r="I23" s="60" t="s">
        <v>199</v>
      </c>
      <c r="J23" s="60" t="s">
        <v>199</v>
      </c>
    </row>
    <row r="24" spans="1:10" ht="15.75" customHeight="1" x14ac:dyDescent="0.2">
      <c r="A24" s="59" t="str">
        <f>'Cash Flow_Original DO NOT USE'!A25</f>
        <v>Other liabilities</v>
      </c>
      <c r="B24" s="64">
        <f>'Cash Flow_Original DO NOT USE'!I25</f>
        <v>0</v>
      </c>
      <c r="C24" s="64">
        <f>'Cash Flow_Original DO NOT USE'!I25+'Cash Flow_Original DO NOT USE'!J25</f>
        <v>0</v>
      </c>
      <c r="D24" s="64">
        <f>'Cash Flow_Original DO NOT USE'!I25+'Cash Flow_Original DO NOT USE'!J25+'Cash Flow_Original DO NOT USE'!K25</f>
        <v>0</v>
      </c>
      <c r="E24" s="64">
        <f>'Cash Flow_Original DO NOT USE'!M25</f>
        <v>0</v>
      </c>
      <c r="G24" s="64">
        <f t="shared" ref="G24:H24" si="17">B24</f>
        <v>0</v>
      </c>
      <c r="H24" s="64">
        <f t="shared" si="17"/>
        <v>0</v>
      </c>
      <c r="I24" s="64" t="s">
        <v>199</v>
      </c>
      <c r="J24" s="64" t="s">
        <v>199</v>
      </c>
    </row>
    <row r="25" spans="1:10" ht="15.75" customHeight="1" x14ac:dyDescent="0.2">
      <c r="A25" s="59" t="str">
        <f>'Cash Flow_Original DO NOT USE'!A26</f>
        <v>Net cash used in operating activities</v>
      </c>
      <c r="B25" s="60">
        <f>'Cash Flow_Original DO NOT USE'!I26</f>
        <v>-6954</v>
      </c>
      <c r="C25" s="60">
        <f t="shared" ref="C25:E25" si="18">SUM(C5:C24)</f>
        <v>-13100</v>
      </c>
      <c r="D25" s="60">
        <f t="shared" si="18"/>
        <v>-23212</v>
      </c>
      <c r="E25" s="60">
        <f t="shared" si="18"/>
        <v>-40136</v>
      </c>
      <c r="G25" s="60">
        <f t="shared" ref="G25:H25" si="19">B25</f>
        <v>-6954</v>
      </c>
      <c r="H25" s="60">
        <f t="shared" si="19"/>
        <v>-13100</v>
      </c>
      <c r="I25" s="60" t="s">
        <v>199</v>
      </c>
      <c r="J25" s="60">
        <f>SUM(J5:J24)</f>
        <v>0</v>
      </c>
    </row>
    <row r="26" spans="1:10" ht="15.75" customHeight="1" x14ac:dyDescent="0.2">
      <c r="A26" s="59">
        <f>'Cash Flow_Original DO NOT USE'!A27</f>
        <v>0</v>
      </c>
      <c r="B26" s="55">
        <f>'Cash Flow_Original DO NOT USE'!I27</f>
        <v>0</v>
      </c>
      <c r="C26" s="55"/>
      <c r="D26" s="55"/>
      <c r="E26" s="55"/>
      <c r="G26" s="55">
        <f t="shared" ref="G26:H26" si="20">B26</f>
        <v>0</v>
      </c>
      <c r="H26" s="55">
        <f t="shared" si="20"/>
        <v>0</v>
      </c>
      <c r="I26" s="55"/>
    </row>
    <row r="27" spans="1:10" ht="15.75" customHeight="1" x14ac:dyDescent="0.2">
      <c r="A27" s="59" t="str">
        <f>'Cash Flow_Original DO NOT USE'!A28</f>
        <v>Cash flows from investing activities:</v>
      </c>
      <c r="B27" s="55">
        <f>'Cash Flow_Original DO NOT USE'!I28</f>
        <v>0</v>
      </c>
      <c r="C27" s="55"/>
      <c r="D27" s="55"/>
      <c r="E27" s="55"/>
      <c r="G27" s="55">
        <f t="shared" ref="G27:H27" si="21">B27</f>
        <v>0</v>
      </c>
      <c r="H27" s="55">
        <f t="shared" si="21"/>
        <v>0</v>
      </c>
      <c r="I27" s="55"/>
    </row>
    <row r="28" spans="1:10" ht="15.75" customHeight="1" x14ac:dyDescent="0.2">
      <c r="A28" s="59" t="str">
        <f>'Cash Flow_Original DO NOT USE'!A29</f>
        <v>Purchases of short-term investments</v>
      </c>
      <c r="B28" s="60">
        <f>'Cash Flow_Original DO NOT USE'!I29</f>
        <v>-27407</v>
      </c>
      <c r="C28" s="60">
        <f>'Cash Flow_Original DO NOT USE'!I29+'Cash Flow_Original DO NOT USE'!J29</f>
        <v>-53006</v>
      </c>
      <c r="D28" s="60">
        <f>'Cash Flow_Original DO NOT USE'!I29+'Cash Flow_Original DO NOT USE'!J29+'Cash Flow_Original DO NOT USE'!K29</f>
        <v>-75969</v>
      </c>
      <c r="E28" s="60">
        <f>'Cash Flow_Original DO NOT USE'!M29</f>
        <v>-77759</v>
      </c>
      <c r="G28" s="60">
        <f t="shared" ref="G28:H28" si="22">B28</f>
        <v>-27407</v>
      </c>
      <c r="H28" s="60">
        <f t="shared" si="22"/>
        <v>-53006</v>
      </c>
      <c r="I28" s="60" t="s">
        <v>199</v>
      </c>
      <c r="J28" s="60" t="s">
        <v>199</v>
      </c>
    </row>
    <row r="29" spans="1:10" ht="15.75" customHeight="1" x14ac:dyDescent="0.2">
      <c r="A29" s="59" t="str">
        <f>'Cash Flow_Original DO NOT USE'!A30</f>
        <v>Sales of short-term investments</v>
      </c>
      <c r="B29" s="60">
        <f>'Cash Flow_Original DO NOT USE'!I30</f>
        <v>2680</v>
      </c>
      <c r="C29" s="60">
        <f>'Cash Flow_Original DO NOT USE'!I30+'Cash Flow_Original DO NOT USE'!J30</f>
        <v>2680</v>
      </c>
      <c r="D29" s="60">
        <f>'Cash Flow_Original DO NOT USE'!I30+'Cash Flow_Original DO NOT USE'!J30+'Cash Flow_Original DO NOT USE'!K30</f>
        <v>2677</v>
      </c>
      <c r="E29" s="60">
        <f>'Cash Flow_Original DO NOT USE'!M30</f>
        <v>4282</v>
      </c>
      <c r="G29" s="60">
        <f t="shared" ref="G29:H29" si="23">B29</f>
        <v>2680</v>
      </c>
      <c r="H29" s="60">
        <f t="shared" si="23"/>
        <v>2680</v>
      </c>
      <c r="I29" s="60" t="s">
        <v>199</v>
      </c>
      <c r="J29" s="60" t="s">
        <v>199</v>
      </c>
    </row>
    <row r="30" spans="1:10" ht="15.75" customHeight="1" x14ac:dyDescent="0.2">
      <c r="A30" s="59" t="str">
        <f>'Cash Flow_Original DO NOT USE'!A31</f>
        <v>Maturities of short-term investments</v>
      </c>
      <c r="B30" s="60">
        <f>'Cash Flow_Original DO NOT USE'!I31</f>
        <v>17500</v>
      </c>
      <c r="C30" s="60">
        <f>'Cash Flow_Original DO NOT USE'!I31+'Cash Flow_Original DO NOT USE'!J31</f>
        <v>49600</v>
      </c>
      <c r="D30" s="60">
        <f>'Cash Flow_Original DO NOT USE'!I31+'Cash Flow_Original DO NOT USE'!J31+'Cash Flow_Original DO NOT USE'!K31</f>
        <v>84300</v>
      </c>
      <c r="E30" s="60">
        <f>'Cash Flow_Original DO NOT USE'!M31</f>
        <v>93394</v>
      </c>
      <c r="G30" s="60">
        <f t="shared" ref="G30:H30" si="24">B30</f>
        <v>17500</v>
      </c>
      <c r="H30" s="60">
        <f t="shared" si="24"/>
        <v>49600</v>
      </c>
      <c r="I30" s="60" t="s">
        <v>199</v>
      </c>
      <c r="J30" s="60" t="s">
        <v>199</v>
      </c>
    </row>
    <row r="31" spans="1:10" ht="15.75" customHeight="1" x14ac:dyDescent="0.2">
      <c r="A31" s="59" t="str">
        <f>'Cash Flow_Original DO NOT USE'!A32</f>
        <v>Purchase of property and equipment</v>
      </c>
      <c r="B31" s="60">
        <f>'Cash Flow_Original DO NOT USE'!I32</f>
        <v>-162</v>
      </c>
      <c r="C31" s="60">
        <f>'Cash Flow_Original DO NOT USE'!I32+'Cash Flow_Original DO NOT USE'!J32</f>
        <v>-849</v>
      </c>
      <c r="D31" s="70">
        <f>'Cash Flow_Original DO NOT USE'!I32+'Cash Flow_Original DO NOT USE'!J32+'Cash Flow_Original DO NOT USE'!K32</f>
        <v>-2681</v>
      </c>
      <c r="E31" s="60">
        <f>'Cash Flow_Original DO NOT USE'!M32</f>
        <v>-6878</v>
      </c>
      <c r="G31" s="60">
        <f t="shared" ref="G31:H31" si="25">B31</f>
        <v>-162</v>
      </c>
      <c r="H31" s="60">
        <f t="shared" si="25"/>
        <v>-849</v>
      </c>
      <c r="I31" s="71" t="s">
        <v>199</v>
      </c>
      <c r="J31" s="60" t="s">
        <v>199</v>
      </c>
    </row>
    <row r="32" spans="1:10" ht="15.75" customHeight="1" x14ac:dyDescent="0.2">
      <c r="A32" s="59" t="str">
        <f>'Cash Flow_Original DO NOT USE'!A33</f>
        <v>Capitalization of software development costs</v>
      </c>
      <c r="B32" s="64">
        <f>'Cash Flow_Original DO NOT USE'!I33</f>
        <v>-208</v>
      </c>
      <c r="C32" s="64">
        <f>'Cash Flow_Original DO NOT USE'!I33+'Cash Flow_Original DO NOT USE'!J33</f>
        <v>-302</v>
      </c>
      <c r="D32" s="64">
        <f>'Cash Flow_Original DO NOT USE'!I33+'Cash Flow_Original DO NOT USE'!J33+'Cash Flow_Original DO NOT USE'!K33</f>
        <v>-302</v>
      </c>
      <c r="E32" s="64">
        <f>'Cash Flow_Original DO NOT USE'!M33</f>
        <v>-384</v>
      </c>
      <c r="G32" s="64">
        <f t="shared" ref="G32:H32" si="26">B32</f>
        <v>-208</v>
      </c>
      <c r="H32" s="64">
        <f t="shared" si="26"/>
        <v>-302</v>
      </c>
      <c r="I32" s="64" t="s">
        <v>199</v>
      </c>
      <c r="J32" s="64" t="e">
        <v>#REF!</v>
      </c>
    </row>
    <row r="33" spans="1:10" ht="15.75" customHeight="1" x14ac:dyDescent="0.2">
      <c r="A33" s="59" t="str">
        <f>'Cash Flow_Original DO NOT USE'!A34</f>
        <v>Net cash used in investing activities</v>
      </c>
      <c r="B33" s="60">
        <f>'Cash Flow_Original DO NOT USE'!I34</f>
        <v>-7597</v>
      </c>
      <c r="C33" s="60">
        <f t="shared" ref="C33:E33" si="27">SUM(C28:C32)</f>
        <v>-1877</v>
      </c>
      <c r="D33" s="60">
        <f t="shared" si="27"/>
        <v>8025</v>
      </c>
      <c r="E33" s="60">
        <f t="shared" si="27"/>
        <v>12655</v>
      </c>
      <c r="G33" s="60">
        <f t="shared" ref="G33:H33" si="28">B33</f>
        <v>-7597</v>
      </c>
      <c r="H33" s="60">
        <f t="shared" si="28"/>
        <v>-1877</v>
      </c>
      <c r="I33" s="60" t="s">
        <v>199</v>
      </c>
      <c r="J33" s="60" t="e">
        <f>SUM(J28:J32)</f>
        <v>#REF!</v>
      </c>
    </row>
    <row r="34" spans="1:10" ht="15.75" customHeight="1" x14ac:dyDescent="0.2">
      <c r="A34" s="59">
        <f>'Cash Flow_Original DO NOT USE'!A35</f>
        <v>0</v>
      </c>
      <c r="B34" s="55">
        <f>'Cash Flow_Original DO NOT USE'!I35</f>
        <v>0</v>
      </c>
      <c r="C34" s="55"/>
      <c r="D34" s="55"/>
      <c r="E34" s="55"/>
      <c r="G34" s="55">
        <f t="shared" ref="G34:H34" si="29">B34</f>
        <v>0</v>
      </c>
      <c r="H34" s="55">
        <f t="shared" si="29"/>
        <v>0</v>
      </c>
      <c r="I34" s="55"/>
    </row>
    <row r="35" spans="1:10" ht="15.75" customHeight="1" x14ac:dyDescent="0.2">
      <c r="A35" s="59" t="str">
        <f>'Cash Flow_Original DO NOT USE'!A36</f>
        <v>Cash flows from financing activities:</v>
      </c>
      <c r="B35" s="55">
        <f>'Cash Flow_Original DO NOT USE'!I36</f>
        <v>0</v>
      </c>
      <c r="C35" s="55"/>
      <c r="D35" s="55"/>
      <c r="E35" s="55"/>
      <c r="G35" s="55">
        <f t="shared" ref="G35:H35" si="30">B35</f>
        <v>0</v>
      </c>
      <c r="H35" s="55">
        <f t="shared" si="30"/>
        <v>0</v>
      </c>
      <c r="I35" s="55"/>
    </row>
    <row r="36" spans="1:10" ht="15.75" customHeight="1" x14ac:dyDescent="0.2">
      <c r="A36" s="59" t="str">
        <f>'Cash Flow_Original DO NOT USE'!A37</f>
        <v>Net proceeds from issuance of Series E Convertible Preferred Stock</v>
      </c>
      <c r="B36" s="60">
        <f>'Cash Flow_Original DO NOT USE'!I37</f>
        <v>0</v>
      </c>
      <c r="C36" s="60">
        <f>'Cash Flow_Original DO NOT USE'!I37+'Cash Flow_Original DO NOT USE'!J37</f>
        <v>0</v>
      </c>
      <c r="D36" s="60">
        <f>'Cash Flow_Original DO NOT USE'!I37+'Cash Flow_Original DO NOT USE'!J37+'Cash Flow_Original DO NOT USE'!K37</f>
        <v>0</v>
      </c>
      <c r="E36" s="60">
        <f>'Cash Flow_Original DO NOT USE'!M37</f>
        <v>0</v>
      </c>
      <c r="G36" s="60">
        <f t="shared" ref="G36:H36" si="31">B36</f>
        <v>0</v>
      </c>
      <c r="H36" s="60">
        <f t="shared" si="31"/>
        <v>0</v>
      </c>
      <c r="I36" s="60" t="e">
        <v>#REF!</v>
      </c>
      <c r="J36" s="60" t="e">
        <v>#REF!</v>
      </c>
    </row>
    <row r="37" spans="1:10" ht="15.75" customHeight="1" x14ac:dyDescent="0.2">
      <c r="A37" s="59" t="str">
        <f>'Cash Flow_Original DO NOT USE'!A38</f>
        <v>Proceeds from issuance of redeemable convertible note, related party</v>
      </c>
      <c r="B37" s="60">
        <f>'Cash Flow_Original DO NOT USE'!I38</f>
        <v>0</v>
      </c>
      <c r="C37" s="60">
        <f>'Cash Flow_Original DO NOT USE'!I38+'Cash Flow_Original DO NOT USE'!J38</f>
        <v>0</v>
      </c>
      <c r="D37" s="60">
        <f>'Cash Flow_Original DO NOT USE'!I38+'Cash Flow_Original DO NOT USE'!J38+'Cash Flow_Original DO NOT USE'!K38</f>
        <v>0</v>
      </c>
      <c r="E37" s="60">
        <f>'Cash Flow_Original DO NOT USE'!M38</f>
        <v>300000</v>
      </c>
      <c r="G37" s="60">
        <f t="shared" ref="G37:H37" si="32">B37</f>
        <v>0</v>
      </c>
      <c r="H37" s="60">
        <f t="shared" si="32"/>
        <v>0</v>
      </c>
      <c r="I37" s="60" t="e">
        <v>#REF!</v>
      </c>
      <c r="J37" s="60" t="e">
        <v>#REF!</v>
      </c>
    </row>
    <row r="38" spans="1:10" ht="15.75" customHeight="1" x14ac:dyDescent="0.2">
      <c r="A38" s="59" t="str">
        <f>'Cash Flow_Original DO NOT USE'!A39</f>
        <v>Repurchase of common stock</v>
      </c>
      <c r="B38" s="60">
        <f>'Cash Flow_Original DO NOT USE'!I39</f>
        <v>-11</v>
      </c>
      <c r="C38" s="60">
        <f>'Cash Flow_Original DO NOT USE'!I39+'Cash Flow_Original DO NOT USE'!J39</f>
        <v>-11</v>
      </c>
      <c r="D38" s="60">
        <f>'Cash Flow_Original DO NOT USE'!I39+'Cash Flow_Original DO NOT USE'!J39+'Cash Flow_Original DO NOT USE'!K39</f>
        <v>-70</v>
      </c>
      <c r="E38" s="60">
        <f>'Cash Flow_Original DO NOT USE'!M39</f>
        <v>-77</v>
      </c>
      <c r="G38" s="60">
        <f t="shared" ref="G38:H38" si="33">B38</f>
        <v>-11</v>
      </c>
      <c r="H38" s="60">
        <f t="shared" si="33"/>
        <v>-11</v>
      </c>
      <c r="I38" s="60" t="s">
        <v>199</v>
      </c>
      <c r="J38" s="60" t="s">
        <v>199</v>
      </c>
    </row>
    <row r="39" spans="1:10" ht="15.75" customHeight="1" x14ac:dyDescent="0.2">
      <c r="A39" s="59" t="str">
        <f>'Cash Flow_Original DO NOT USE'!A40</f>
        <v>Proceeds from the exercise of stock options</v>
      </c>
      <c r="B39" s="64">
        <f>'Cash Flow_Original DO NOT USE'!I40</f>
        <v>810</v>
      </c>
      <c r="C39" s="64">
        <f>'Cash Flow_Original DO NOT USE'!I40+'Cash Flow_Original DO NOT USE'!J40</f>
        <v>2934</v>
      </c>
      <c r="D39" s="64">
        <f>'Cash Flow_Original DO NOT USE'!I40+'Cash Flow_Original DO NOT USE'!J40+'Cash Flow_Original DO NOT USE'!K40</f>
        <v>7848</v>
      </c>
      <c r="E39" s="64">
        <f>'Cash Flow_Original DO NOT USE'!M40</f>
        <v>11674</v>
      </c>
      <c r="G39" s="64">
        <f t="shared" ref="G39:H39" si="34">B39</f>
        <v>810</v>
      </c>
      <c r="H39" s="64">
        <f t="shared" si="34"/>
        <v>2934</v>
      </c>
      <c r="I39" s="64" t="s">
        <v>199</v>
      </c>
      <c r="J39" s="64" t="s">
        <v>199</v>
      </c>
    </row>
    <row r="40" spans="1:10" ht="15.75" customHeight="1" x14ac:dyDescent="0.2">
      <c r="A40" s="59" t="str">
        <f>'Cash Flow_Original DO NOT USE'!A41</f>
        <v>Net cash provided by financing activities</v>
      </c>
      <c r="B40" s="60">
        <f>'Cash Flow_Original DO NOT USE'!I41</f>
        <v>799</v>
      </c>
      <c r="C40" s="60">
        <f>'Cash Flow_Original DO NOT USE'!I41+'Cash Flow_Original DO NOT USE'!J41</f>
        <v>2923</v>
      </c>
      <c r="D40" s="60">
        <f t="shared" ref="D40:E40" si="35">SUM(D36:D39)</f>
        <v>7778</v>
      </c>
      <c r="E40" s="60">
        <f t="shared" si="35"/>
        <v>311597</v>
      </c>
      <c r="G40" s="60">
        <f t="shared" ref="G40:H40" si="36">B40</f>
        <v>799</v>
      </c>
      <c r="H40" s="60">
        <f t="shared" si="36"/>
        <v>2923</v>
      </c>
      <c r="I40" s="60" t="s">
        <v>199</v>
      </c>
      <c r="J40" s="60" t="e">
        <f>SUM(J36:J39)</f>
        <v>#REF!</v>
      </c>
    </row>
    <row r="41" spans="1:10" ht="15.75" customHeight="1" x14ac:dyDescent="0.2">
      <c r="A41" s="59">
        <f>'Cash Flow_Original DO NOT USE'!A42</f>
        <v>0</v>
      </c>
      <c r="B41" s="55">
        <f>'Cash Flow_Original DO NOT USE'!I42</f>
        <v>0</v>
      </c>
      <c r="C41" s="55"/>
      <c r="D41" s="55"/>
      <c r="E41" s="55"/>
      <c r="G41" s="55">
        <f t="shared" ref="G41:H41" si="37">B41</f>
        <v>0</v>
      </c>
      <c r="H41" s="55">
        <f t="shared" si="37"/>
        <v>0</v>
      </c>
      <c r="I41" s="55"/>
    </row>
    <row r="42" spans="1:10" ht="15.75" customHeight="1" x14ac:dyDescent="0.2">
      <c r="A42" s="59" t="str">
        <f>'Cash Flow_Original DO NOT USE'!A43</f>
        <v>Foreign exchange effect on cash and cash equivalents</v>
      </c>
      <c r="B42" s="60">
        <f>'Cash Flow_Original DO NOT USE'!I43</f>
        <v>3</v>
      </c>
      <c r="C42" s="60">
        <f>'Cash Flow_Original DO NOT USE'!I43+'Cash Flow_Original DO NOT USE'!J43</f>
        <v>2</v>
      </c>
      <c r="D42" s="60">
        <f>'Cash Flow_Original DO NOT USE'!I43+'Cash Flow_Original DO NOT USE'!J43+'Cash Flow_Original DO NOT USE'!K43</f>
        <v>39</v>
      </c>
      <c r="E42" s="60">
        <f>'Cash Flow_Original DO NOT USE'!M43</f>
        <v>-19</v>
      </c>
      <c r="G42" s="60">
        <f t="shared" ref="G42:H42" si="38">B42</f>
        <v>3</v>
      </c>
      <c r="H42" s="60">
        <f t="shared" si="38"/>
        <v>2</v>
      </c>
      <c r="I42" s="60" t="e">
        <v>#REF!</v>
      </c>
      <c r="J42" s="60" t="e">
        <v>#REF!</v>
      </c>
    </row>
    <row r="43" spans="1:10" ht="15.75" customHeight="1" x14ac:dyDescent="0.2">
      <c r="A43" s="59">
        <f>'Cash Flow_Original DO NOT USE'!A44</f>
        <v>0</v>
      </c>
      <c r="B43" s="55">
        <f>'Cash Flow_Original DO NOT USE'!I44</f>
        <v>0</v>
      </c>
      <c r="C43" s="55"/>
      <c r="D43" s="55"/>
      <c r="E43" s="55"/>
      <c r="G43" s="55">
        <f t="shared" ref="G43:H43" si="39">B43</f>
        <v>0</v>
      </c>
      <c r="H43" s="55">
        <f t="shared" si="39"/>
        <v>0</v>
      </c>
      <c r="I43" s="55"/>
    </row>
    <row r="44" spans="1:10" ht="15.75" customHeight="1" x14ac:dyDescent="0.2">
      <c r="A44" s="59" t="str">
        <f>'Cash Flow_Original DO NOT USE'!A45</f>
        <v>Net increase (decrease) in cash and cash equivalents</v>
      </c>
      <c r="B44" s="60">
        <f>'Cash Flow_Original DO NOT USE'!I45</f>
        <v>-13749</v>
      </c>
      <c r="C44" s="60">
        <f t="shared" ref="C44:E44" si="40">C42+C40+C33+C25</f>
        <v>-12052</v>
      </c>
      <c r="D44" s="60">
        <f t="shared" si="40"/>
        <v>-7370</v>
      </c>
      <c r="E44" s="60">
        <f t="shared" si="40"/>
        <v>284097</v>
      </c>
      <c r="G44" s="60">
        <f t="shared" ref="G44:I44" si="41">B44</f>
        <v>-13749</v>
      </c>
      <c r="H44" s="60">
        <f t="shared" si="41"/>
        <v>-12052</v>
      </c>
      <c r="I44" s="60">
        <f t="shared" si="41"/>
        <v>-7370</v>
      </c>
      <c r="J44" s="60" t="e">
        <f>J42+J40+J33+J25</f>
        <v>#REF!</v>
      </c>
    </row>
    <row r="45" spans="1:10" ht="15.75" customHeight="1" x14ac:dyDescent="0.2">
      <c r="A45" s="59">
        <f>'Cash Flow_Original DO NOT USE'!A46</f>
        <v>0</v>
      </c>
      <c r="B45" s="55">
        <f>'Cash Flow_Original DO NOT USE'!I46</f>
        <v>0</v>
      </c>
      <c r="C45" s="55"/>
      <c r="D45" s="55"/>
      <c r="E45" s="55"/>
      <c r="G45" s="55">
        <f t="shared" ref="G45:H45" si="42">B45</f>
        <v>0</v>
      </c>
      <c r="H45" s="55">
        <f t="shared" si="42"/>
        <v>0</v>
      </c>
    </row>
    <row r="46" spans="1:10" ht="15.75" customHeight="1" x14ac:dyDescent="0.2">
      <c r="A46" s="59" t="str">
        <f>'Cash Flow_Original DO NOT USE'!A47</f>
        <v>Cash and cash equivalents at beginning of year</v>
      </c>
      <c r="B46" s="60">
        <f>'Cash Flow_Original DO NOT USE'!I47</f>
        <v>26580</v>
      </c>
      <c r="C46" s="60">
        <f>B46</f>
        <v>26580</v>
      </c>
      <c r="D46" s="60">
        <f>B46</f>
        <v>26580</v>
      </c>
      <c r="E46" s="60">
        <f>B46</f>
        <v>26580</v>
      </c>
      <c r="G46" s="60">
        <f t="shared" ref="G46:H46" si="43">B46</f>
        <v>26580</v>
      </c>
      <c r="H46" s="60">
        <f t="shared" si="43"/>
        <v>26580</v>
      </c>
      <c r="I46" s="60">
        <f>G46</f>
        <v>26580</v>
      </c>
      <c r="J46" s="60">
        <f>G46</f>
        <v>26580</v>
      </c>
    </row>
    <row r="47" spans="1:10" ht="15.75" customHeight="1" x14ac:dyDescent="0.2">
      <c r="A47" s="59" t="str">
        <f>'Cash Flow_Original DO NOT USE'!A48</f>
        <v>Cash and cash equivalents at end of year</v>
      </c>
      <c r="B47" s="60">
        <f>'Cash Flow_Original DO NOT USE'!I48</f>
        <v>12831</v>
      </c>
      <c r="C47" s="60">
        <f t="shared" ref="C47:E47" si="44">C46+C44</f>
        <v>14528</v>
      </c>
      <c r="D47" s="60">
        <f t="shared" si="44"/>
        <v>19210</v>
      </c>
      <c r="E47" s="60">
        <f t="shared" si="44"/>
        <v>310677</v>
      </c>
      <c r="G47" s="60">
        <f t="shared" ref="G47:J47" si="45">B47</f>
        <v>12831</v>
      </c>
      <c r="H47" s="60">
        <f t="shared" si="45"/>
        <v>14528</v>
      </c>
      <c r="I47" s="60">
        <f t="shared" si="45"/>
        <v>19210</v>
      </c>
      <c r="J47" s="60">
        <f t="shared" si="45"/>
        <v>310677</v>
      </c>
    </row>
    <row r="48" spans="1:10" ht="15.75" customHeight="1" x14ac:dyDescent="0.2">
      <c r="C48" s="60"/>
    </row>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customSheetViews>
    <customSheetView guid="{17F2E818-2F58-F544-A1D2-F3437437E4D8}" state="hidden">
      <pageMargins left="0.7" right="0.7" top="0.75" bottom="0.75" header="0" footer="0"/>
      <pageSetup orientation="landscape"/>
    </customSheetView>
  </customSheetViews>
  <mergeCells count="4">
    <mergeCell ref="B1:E1"/>
    <mergeCell ref="G1:J1"/>
    <mergeCell ref="B2:E2"/>
    <mergeCell ref="G2:J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L1000"/>
  <sheetViews>
    <sheetView showGridLines="0" workbookViewId="0"/>
  </sheetViews>
  <sheetFormatPr baseColWidth="10" defaultColWidth="14.5" defaultRowHeight="15" customHeight="1" x14ac:dyDescent="0.15"/>
  <cols>
    <col min="1" max="1" width="46.33203125" customWidth="1"/>
    <col min="2" max="4" width="10.33203125" customWidth="1"/>
    <col min="5" max="7" width="10.6640625" customWidth="1"/>
    <col min="8" max="10" width="10" customWidth="1"/>
  </cols>
  <sheetData>
    <row r="1" spans="1:12" ht="15.75" customHeight="1" x14ac:dyDescent="0.15">
      <c r="A1" s="72"/>
      <c r="B1" s="176" t="s">
        <v>200</v>
      </c>
      <c r="C1" s="177"/>
      <c r="D1" s="178"/>
      <c r="E1" s="176" t="s">
        <v>201</v>
      </c>
      <c r="F1" s="177"/>
      <c r="G1" s="178"/>
      <c r="H1" s="176" t="s">
        <v>202</v>
      </c>
      <c r="I1" s="177"/>
      <c r="J1" s="178"/>
      <c r="K1" s="72"/>
      <c r="L1" s="72"/>
    </row>
    <row r="2" spans="1:12" ht="15.75" customHeight="1" x14ac:dyDescent="0.15">
      <c r="A2" s="73"/>
      <c r="B2" s="74" t="s">
        <v>192</v>
      </c>
      <c r="C2" s="75" t="s">
        <v>193</v>
      </c>
      <c r="D2" s="76" t="s">
        <v>203</v>
      </c>
      <c r="E2" s="74" t="s">
        <v>192</v>
      </c>
      <c r="F2" s="75" t="s">
        <v>193</v>
      </c>
      <c r="G2" s="76" t="s">
        <v>203</v>
      </c>
      <c r="H2" s="74" t="s">
        <v>192</v>
      </c>
      <c r="I2" s="75" t="s">
        <v>193</v>
      </c>
      <c r="J2" s="76" t="s">
        <v>203</v>
      </c>
      <c r="K2" s="72"/>
      <c r="L2" s="72"/>
    </row>
    <row r="3" spans="1:12" ht="15.75" customHeight="1" x14ac:dyDescent="0.15">
      <c r="A3" s="73"/>
      <c r="B3" s="77" t="s">
        <v>197</v>
      </c>
      <c r="C3" s="73" t="s">
        <v>197</v>
      </c>
      <c r="D3" s="78" t="s">
        <v>203</v>
      </c>
      <c r="E3" s="77" t="s">
        <v>7</v>
      </c>
      <c r="F3" s="73" t="s">
        <v>7</v>
      </c>
      <c r="G3" s="78" t="s">
        <v>203</v>
      </c>
      <c r="H3" s="77" t="s">
        <v>8</v>
      </c>
      <c r="I3" s="73" t="s">
        <v>8</v>
      </c>
      <c r="J3" s="78" t="s">
        <v>203</v>
      </c>
      <c r="K3" s="72"/>
      <c r="L3" s="72"/>
    </row>
    <row r="4" spans="1:12" ht="15.75" customHeight="1" x14ac:dyDescent="0.15">
      <c r="A4" s="46"/>
      <c r="B4" s="79"/>
      <c r="C4" s="80"/>
      <c r="D4" s="81"/>
      <c r="E4" s="82"/>
      <c r="F4" s="80"/>
      <c r="G4" s="81"/>
      <c r="H4" s="82"/>
      <c r="I4" s="80"/>
      <c r="J4" s="81"/>
      <c r="K4" s="72"/>
      <c r="L4" s="72"/>
    </row>
    <row r="5" spans="1:12" ht="15.75" customHeight="1" x14ac:dyDescent="0.15">
      <c r="A5" s="83" t="str">
        <f>'Cash Flow_Original DO NOT USE'!A6</f>
        <v>Net loss</v>
      </c>
      <c r="B5" s="84">
        <f>'Q221 Pre-Close YTD 4 Quarters'!D5</f>
        <v>-93344</v>
      </c>
      <c r="C5" s="83" t="e">
        <v>#REF!</v>
      </c>
      <c r="D5" s="85" t="e">
        <f>C5-B5</f>
        <v>#REF!</v>
      </c>
      <c r="E5" s="84">
        <f>'Cash Flow_Original DO NOT USE'!K6</f>
        <v>-62803</v>
      </c>
      <c r="F5" s="83" t="s">
        <v>199</v>
      </c>
      <c r="G5" s="85" t="e">
        <f t="shared" ref="G5:G25" si="0">E5-F5</f>
        <v>#VALUE!</v>
      </c>
      <c r="H5" s="84">
        <f>'Cash Flow_Original DO NOT USE'!L6</f>
        <v>-25245</v>
      </c>
      <c r="I5" s="83" t="s">
        <v>199</v>
      </c>
      <c r="J5" s="85" t="e">
        <f>H5-I5</f>
        <v>#VALUE!</v>
      </c>
      <c r="K5" s="72"/>
      <c r="L5" s="72"/>
    </row>
    <row r="6" spans="1:12" ht="15.75" customHeight="1" x14ac:dyDescent="0.15">
      <c r="A6" s="83" t="str">
        <f>'Cash Flow_Original DO NOT USE'!A7</f>
        <v>Adjustments to reconcile net income to net cash used in operating activities:</v>
      </c>
      <c r="B6" s="86"/>
      <c r="C6" s="87"/>
      <c r="D6" s="88"/>
      <c r="E6" s="86">
        <f>'Cash Flow_Original DO NOT USE'!K7</f>
        <v>0</v>
      </c>
      <c r="F6" s="87" t="s">
        <v>199</v>
      </c>
      <c r="G6" s="88" t="e">
        <f t="shared" si="0"/>
        <v>#VALUE!</v>
      </c>
      <c r="H6" s="86">
        <f>'Cash Flow_Original DO NOT USE'!L7</f>
        <v>0</v>
      </c>
      <c r="I6" s="87" t="s">
        <v>199</v>
      </c>
      <c r="J6" s="88"/>
      <c r="K6" s="72"/>
      <c r="L6" s="72"/>
    </row>
    <row r="7" spans="1:12" ht="15.75" customHeight="1" x14ac:dyDescent="0.15">
      <c r="A7" s="83" t="str">
        <f>'Cash Flow_Original DO NOT USE'!A8</f>
        <v>Provision for Doubtful Accounts</v>
      </c>
      <c r="B7" s="86">
        <f>'Q221 Pre-Close YTD 4 Quarters'!D7</f>
        <v>297</v>
      </c>
      <c r="C7" s="87" t="s">
        <v>199</v>
      </c>
      <c r="D7" s="88" t="e">
        <f t="shared" ref="D7:D15" si="1">C7-B7</f>
        <v>#VALUE!</v>
      </c>
      <c r="E7" s="86">
        <f>'Cash Flow_Original DO NOT USE'!K8</f>
        <v>122</v>
      </c>
      <c r="F7" s="87" t="s">
        <v>199</v>
      </c>
      <c r="G7" s="88" t="e">
        <f t="shared" si="0"/>
        <v>#VALUE!</v>
      </c>
      <c r="H7" s="86">
        <f>'Cash Flow_Original DO NOT USE'!L8</f>
        <v>356</v>
      </c>
      <c r="I7" s="87" t="s">
        <v>199</v>
      </c>
      <c r="J7" s="88" t="e">
        <f t="shared" ref="J7:J16" si="2">H7-I7</f>
        <v>#VALUE!</v>
      </c>
      <c r="K7" s="72"/>
      <c r="L7" s="72"/>
    </row>
    <row r="8" spans="1:12" ht="15.75" customHeight="1" x14ac:dyDescent="0.15">
      <c r="A8" s="83" t="str">
        <f>'Cash Flow_Original DO NOT USE'!A9</f>
        <v>Depreciation and amortization</v>
      </c>
      <c r="B8" s="86">
        <f>'Q221 Pre-Close YTD 4 Quarters'!D8</f>
        <v>1691</v>
      </c>
      <c r="C8" s="87" t="s">
        <v>199</v>
      </c>
      <c r="D8" s="88" t="e">
        <f t="shared" si="1"/>
        <v>#VALUE!</v>
      </c>
      <c r="E8" s="86">
        <f>'Cash Flow_Original DO NOT USE'!K9</f>
        <v>528</v>
      </c>
      <c r="F8" s="87" t="s">
        <v>199</v>
      </c>
      <c r="G8" s="88" t="e">
        <f t="shared" si="0"/>
        <v>#VALUE!</v>
      </c>
      <c r="H8" s="86">
        <f>'Cash Flow_Original DO NOT USE'!L9</f>
        <v>542</v>
      </c>
      <c r="I8" s="87" t="s">
        <v>199</v>
      </c>
      <c r="J8" s="88" t="e">
        <f t="shared" si="2"/>
        <v>#VALUE!</v>
      </c>
      <c r="K8" s="72"/>
      <c r="L8" s="72"/>
    </row>
    <row r="9" spans="1:12" ht="15.75" customHeight="1" x14ac:dyDescent="0.15">
      <c r="A9" s="83" t="str">
        <f>'Cash Flow_Original DO NOT USE'!A10</f>
        <v>Amortization of Deferred Contract costs</v>
      </c>
      <c r="B9" s="86">
        <f>'Q221 Pre-Close YTD 4 Quarters'!D9</f>
        <v>1011</v>
      </c>
      <c r="C9" s="87" t="s">
        <v>199</v>
      </c>
      <c r="D9" s="88" t="e">
        <f t="shared" si="1"/>
        <v>#VALUE!</v>
      </c>
      <c r="E9" s="86">
        <f>'Cash Flow_Original DO NOT USE'!K10</f>
        <v>448</v>
      </c>
      <c r="F9" s="87" t="s">
        <v>199</v>
      </c>
      <c r="G9" s="88" t="e">
        <f t="shared" si="0"/>
        <v>#VALUE!</v>
      </c>
      <c r="H9" s="86">
        <f>'Cash Flow_Original DO NOT USE'!L10</f>
        <v>596</v>
      </c>
      <c r="I9" s="87" t="s">
        <v>199</v>
      </c>
      <c r="J9" s="88" t="e">
        <f t="shared" si="2"/>
        <v>#VALUE!</v>
      </c>
      <c r="K9" s="72"/>
      <c r="L9" s="72"/>
    </row>
    <row r="10" spans="1:12" ht="15.75" customHeight="1" x14ac:dyDescent="0.15">
      <c r="A10" s="83" t="str">
        <f>'Cash Flow_Original DO NOT USE'!A11</f>
        <v>Stock-based compensation</v>
      </c>
      <c r="B10" s="86">
        <f>'Q221 Pre-Close YTD 4 Quarters'!D10</f>
        <v>45056</v>
      </c>
      <c r="C10" s="87" t="s">
        <v>199</v>
      </c>
      <c r="D10" s="88" t="e">
        <f t="shared" si="1"/>
        <v>#VALUE!</v>
      </c>
      <c r="E10" s="86">
        <f>'Cash Flow_Original DO NOT USE'!K11</f>
        <v>41628</v>
      </c>
      <c r="F10" s="87" t="s">
        <v>199</v>
      </c>
      <c r="G10" s="88" t="e">
        <f t="shared" si="0"/>
        <v>#VALUE!</v>
      </c>
      <c r="H10" s="86">
        <f>'Cash Flow_Original DO NOT USE'!L11</f>
        <v>3330</v>
      </c>
      <c r="I10" s="87" t="s">
        <v>199</v>
      </c>
      <c r="J10" s="88" t="e">
        <f t="shared" si="2"/>
        <v>#VALUE!</v>
      </c>
      <c r="K10" s="72"/>
      <c r="L10" s="72"/>
    </row>
    <row r="11" spans="1:12" ht="15.75" customHeight="1" x14ac:dyDescent="0.15">
      <c r="A11" s="83" t="str">
        <f>'Cash Flow_Original DO NOT USE'!A12</f>
        <v>Net amortization of premium (discount) debt securities available for sale</v>
      </c>
      <c r="B11" s="86">
        <f>'Q221 Pre-Close YTD 4 Quarters'!D11</f>
        <v>-882</v>
      </c>
      <c r="C11" s="87" t="s">
        <v>199</v>
      </c>
      <c r="D11" s="88" t="e">
        <f t="shared" si="1"/>
        <v>#VALUE!</v>
      </c>
      <c r="E11" s="86">
        <f>'Cash Flow_Original DO NOT USE'!K12</f>
        <v>-184</v>
      </c>
      <c r="F11" s="87" t="s">
        <v>199</v>
      </c>
      <c r="G11" s="88" t="e">
        <f t="shared" si="0"/>
        <v>#VALUE!</v>
      </c>
      <c r="H11" s="86">
        <f>'Cash Flow_Original DO NOT USE'!L12</f>
        <v>-134</v>
      </c>
      <c r="I11" s="87" t="s">
        <v>199</v>
      </c>
      <c r="J11" s="88" t="e">
        <f t="shared" si="2"/>
        <v>#VALUE!</v>
      </c>
      <c r="K11" s="72"/>
      <c r="L11" s="72"/>
    </row>
    <row r="12" spans="1:12" ht="15.75" customHeight="1" x14ac:dyDescent="0.15">
      <c r="A12" s="83" t="str">
        <f>'Cash Flow_Original DO NOT USE'!A13</f>
        <v xml:space="preserve">Change in fair value of warrant liability </v>
      </c>
      <c r="B12" s="86">
        <f>'Q221 Pre-Close YTD 4 Quarters'!D12</f>
        <v>109</v>
      </c>
      <c r="C12" s="87" t="s">
        <v>199</v>
      </c>
      <c r="D12" s="88" t="e">
        <f t="shared" si="1"/>
        <v>#VALUE!</v>
      </c>
      <c r="E12" s="86">
        <f>'Cash Flow_Original DO NOT USE'!K13</f>
        <v>55</v>
      </c>
      <c r="F12" s="87" t="s">
        <v>199</v>
      </c>
      <c r="G12" s="88" t="e">
        <f t="shared" si="0"/>
        <v>#VALUE!</v>
      </c>
      <c r="H12" s="86">
        <f>'Cash Flow_Original DO NOT USE'!L13</f>
        <v>8</v>
      </c>
      <c r="I12" s="87" t="s">
        <v>199</v>
      </c>
      <c r="J12" s="88" t="e">
        <f t="shared" si="2"/>
        <v>#VALUE!</v>
      </c>
      <c r="K12" s="72"/>
      <c r="L12" s="72"/>
    </row>
    <row r="13" spans="1:12" ht="15.75" customHeight="1" x14ac:dyDescent="0.15">
      <c r="A13" s="83" t="str">
        <f>'Cash Flow_Original DO NOT USE'!A14</f>
        <v>Noncash lease expense</v>
      </c>
      <c r="B13" s="86">
        <f>'Q221 Pre-Close YTD 4 Quarters'!D13</f>
        <v>5731</v>
      </c>
      <c r="C13" s="87" t="s">
        <v>199</v>
      </c>
      <c r="D13" s="88" t="e">
        <f t="shared" si="1"/>
        <v>#VALUE!</v>
      </c>
      <c r="E13" s="86">
        <f>'Cash Flow_Original DO NOT USE'!K14</f>
        <v>2025</v>
      </c>
      <c r="F13" s="87" t="s">
        <v>199</v>
      </c>
      <c r="G13" s="88" t="e">
        <f t="shared" si="0"/>
        <v>#VALUE!</v>
      </c>
      <c r="H13" s="86">
        <f>'Cash Flow_Original DO NOT USE'!L14</f>
        <v>2497</v>
      </c>
      <c r="I13" s="87" t="s">
        <v>199</v>
      </c>
      <c r="J13" s="88" t="e">
        <f t="shared" si="2"/>
        <v>#VALUE!</v>
      </c>
      <c r="K13" s="72"/>
      <c r="L13" s="72"/>
    </row>
    <row r="14" spans="1:12" ht="15.75" customHeight="1" x14ac:dyDescent="0.15">
      <c r="A14" s="83" t="str">
        <f>'Cash Flow_Original DO NOT USE'!A15</f>
        <v>Amortization of discount on convertible note</v>
      </c>
      <c r="B14" s="86">
        <f>'Q221 Pre-Close YTD 4 Quarters'!D14</f>
        <v>0</v>
      </c>
      <c r="C14" s="87" t="s">
        <v>199</v>
      </c>
      <c r="D14" s="88" t="e">
        <f t="shared" si="1"/>
        <v>#VALUE!</v>
      </c>
      <c r="E14" s="86">
        <f>'Cash Flow_Original DO NOT USE'!K15</f>
        <v>0</v>
      </c>
      <c r="F14" s="87" t="s">
        <v>199</v>
      </c>
      <c r="G14" s="88" t="e">
        <f t="shared" si="0"/>
        <v>#VALUE!</v>
      </c>
      <c r="H14" s="86">
        <f>'Cash Flow_Original DO NOT USE'!L15</f>
        <v>49</v>
      </c>
      <c r="I14" s="87" t="s">
        <v>199</v>
      </c>
      <c r="J14" s="88" t="e">
        <f t="shared" si="2"/>
        <v>#VALUE!</v>
      </c>
      <c r="K14" s="72"/>
      <c r="L14" s="72"/>
    </row>
    <row r="15" spans="1:12" ht="15.75" customHeight="1" x14ac:dyDescent="0.15">
      <c r="A15" s="83" t="str">
        <f>'Cash Flow_Original DO NOT USE'!A16</f>
        <v>Interest expense from convertible note (interest paid in kind)</v>
      </c>
      <c r="B15" s="86">
        <f>'Q221 Pre-Close YTD 4 Quarters'!D15</f>
        <v>0</v>
      </c>
      <c r="C15" s="87" t="s">
        <v>199</v>
      </c>
      <c r="D15" s="88" t="e">
        <f t="shared" si="1"/>
        <v>#VALUE!</v>
      </c>
      <c r="E15" s="86">
        <f>'Cash Flow_Original DO NOT USE'!K16</f>
        <v>0</v>
      </c>
      <c r="F15" s="87" t="s">
        <v>199</v>
      </c>
      <c r="G15" s="88" t="e">
        <f t="shared" si="0"/>
        <v>#VALUE!</v>
      </c>
      <c r="H15" s="86">
        <f>'Cash Flow_Original DO NOT USE'!L16</f>
        <v>29</v>
      </c>
      <c r="I15" s="87" t="s">
        <v>199</v>
      </c>
      <c r="J15" s="88" t="e">
        <f t="shared" si="2"/>
        <v>#VALUE!</v>
      </c>
      <c r="K15" s="72"/>
      <c r="L15" s="72"/>
    </row>
    <row r="16" spans="1:12" ht="15.75" customHeight="1" x14ac:dyDescent="0.15">
      <c r="A16" s="83" t="str">
        <f>'Cash Flow_Original DO NOT USE'!A17</f>
        <v>Changes in operating assets and liabilities:</v>
      </c>
      <c r="B16" s="86">
        <f>'Q221 Pre-Close YTD 4 Quarters'!D16</f>
        <v>0</v>
      </c>
      <c r="C16" s="87"/>
      <c r="D16" s="88"/>
      <c r="E16" s="86">
        <f>'Cash Flow_Original DO NOT USE'!K17</f>
        <v>0</v>
      </c>
      <c r="F16" s="87" t="s">
        <v>199</v>
      </c>
      <c r="G16" s="88" t="e">
        <f t="shared" si="0"/>
        <v>#VALUE!</v>
      </c>
      <c r="H16" s="86">
        <f>'Cash Flow_Original DO NOT USE'!L17</f>
        <v>0</v>
      </c>
      <c r="I16" s="87" t="s">
        <v>199</v>
      </c>
      <c r="J16" s="88" t="e">
        <f t="shared" si="2"/>
        <v>#VALUE!</v>
      </c>
      <c r="K16" s="72"/>
      <c r="L16" s="72"/>
    </row>
    <row r="17" spans="1:12" ht="15.75" customHeight="1" x14ac:dyDescent="0.15">
      <c r="A17" s="83" t="str">
        <f>'Cash Flow_Original DO NOT USE'!A18</f>
        <v>Accounts receivable</v>
      </c>
      <c r="B17" s="86">
        <f>'Q221 Pre-Close YTD 4 Quarters'!D17</f>
        <v>-5238</v>
      </c>
      <c r="C17" s="87" t="s">
        <v>199</v>
      </c>
      <c r="D17" s="88" t="e">
        <f t="shared" ref="D17:D19" si="3">C17-B17</f>
        <v>#VALUE!</v>
      </c>
      <c r="E17" s="86">
        <f>'Cash Flow_Original DO NOT USE'!K18</f>
        <v>-3138</v>
      </c>
      <c r="F17" s="87" t="s">
        <v>199</v>
      </c>
      <c r="G17" s="88" t="e">
        <f t="shared" si="0"/>
        <v>#VALUE!</v>
      </c>
      <c r="H17" s="86">
        <f>'Cash Flow_Original DO NOT USE'!L18</f>
        <v>-2480</v>
      </c>
      <c r="I17" s="87" t="s">
        <v>199</v>
      </c>
      <c r="J17" s="88">
        <v>0</v>
      </c>
      <c r="K17" s="72"/>
      <c r="L17" s="72"/>
    </row>
    <row r="18" spans="1:12" ht="15.75" customHeight="1" x14ac:dyDescent="0.15">
      <c r="A18" s="83" t="str">
        <f>'Cash Flow_Original DO NOT USE'!A19</f>
        <v>Prepaid expenses and current other assets</v>
      </c>
      <c r="B18" s="86">
        <f>'Q221 Pre-Close YTD 4 Quarters'!D18</f>
        <v>-5358</v>
      </c>
      <c r="C18" s="87" t="s">
        <v>199</v>
      </c>
      <c r="D18" s="88" t="e">
        <f t="shared" si="3"/>
        <v>#VALUE!</v>
      </c>
      <c r="E18" s="86">
        <f>'Cash Flow_Original DO NOT USE'!K19</f>
        <v>-3007</v>
      </c>
      <c r="F18" s="87" t="s">
        <v>199</v>
      </c>
      <c r="G18" s="88" t="e">
        <f t="shared" si="0"/>
        <v>#VALUE!</v>
      </c>
      <c r="H18" s="86">
        <f>'Cash Flow_Original DO NOT USE'!L19</f>
        <v>-3330</v>
      </c>
      <c r="I18" s="87" t="s">
        <v>199</v>
      </c>
      <c r="J18" s="88" t="e">
        <f t="shared" ref="J18:J25" si="4">H18-I18</f>
        <v>#VALUE!</v>
      </c>
      <c r="K18" s="72"/>
      <c r="L18" s="72"/>
    </row>
    <row r="19" spans="1:12" ht="15.75" customHeight="1" x14ac:dyDescent="0.15">
      <c r="A19" s="83" t="str">
        <f>'Cash Flow_Original DO NOT USE'!A20</f>
        <v>Other assets</v>
      </c>
      <c r="B19" s="86">
        <f>'Q221 Pre-Close YTD 4 Quarters'!D19</f>
        <v>-1396</v>
      </c>
      <c r="C19" s="87" t="s">
        <v>199</v>
      </c>
      <c r="D19" s="88" t="e">
        <f t="shared" si="3"/>
        <v>#VALUE!</v>
      </c>
      <c r="E19" s="86">
        <f>'Cash Flow_Original DO NOT USE'!K20</f>
        <v>-559</v>
      </c>
      <c r="F19" s="87" t="s">
        <v>199</v>
      </c>
      <c r="G19" s="88" t="e">
        <f t="shared" si="0"/>
        <v>#VALUE!</v>
      </c>
      <c r="H19" s="86">
        <f>'Cash Flow_Original DO NOT USE'!L20</f>
        <v>-395</v>
      </c>
      <c r="I19" s="87" t="s">
        <v>199</v>
      </c>
      <c r="J19" s="88" t="e">
        <f t="shared" si="4"/>
        <v>#VALUE!</v>
      </c>
      <c r="K19" s="72"/>
      <c r="L19" s="72"/>
    </row>
    <row r="20" spans="1:12" ht="15.75" customHeight="1" x14ac:dyDescent="0.15">
      <c r="A20" s="83" t="str">
        <f>'Cash Flow_Original DO NOT USE'!A21</f>
        <v>Accounts payable</v>
      </c>
      <c r="B20" s="89">
        <f>'Q221 Pre-Close YTD 4 Quarters'!D20</f>
        <v>3441</v>
      </c>
      <c r="C20" s="90" t="s">
        <v>199</v>
      </c>
      <c r="D20" s="91" t="e">
        <f t="shared" ref="D20:D21" si="5">B20-C20</f>
        <v>#VALUE!</v>
      </c>
      <c r="E20" s="89">
        <f>'Cash Flow_Original DO NOT USE'!K21</f>
        <v>1655</v>
      </c>
      <c r="F20" s="90" t="s">
        <v>199</v>
      </c>
      <c r="G20" s="91" t="e">
        <f t="shared" si="0"/>
        <v>#VALUE!</v>
      </c>
      <c r="H20" s="89">
        <f>'Cash Flow_Original DO NOT USE'!L21</f>
        <v>31</v>
      </c>
      <c r="I20" s="90" t="s">
        <v>199</v>
      </c>
      <c r="J20" s="91" t="e">
        <f t="shared" si="4"/>
        <v>#VALUE!</v>
      </c>
      <c r="K20" s="72"/>
      <c r="L20" s="72"/>
    </row>
    <row r="21" spans="1:12" ht="15.75" customHeight="1" x14ac:dyDescent="0.15">
      <c r="A21" s="83" t="str">
        <f>'Cash Flow_Original DO NOT USE'!A22</f>
        <v>Accrued expenses and other current liabilities</v>
      </c>
      <c r="B21" s="86">
        <f>'Q221 Pre-Close YTD 4 Quarters'!D21</f>
        <v>4908</v>
      </c>
      <c r="C21" s="87" t="s">
        <v>199</v>
      </c>
      <c r="D21" s="91" t="e">
        <f t="shared" si="5"/>
        <v>#VALUE!</v>
      </c>
      <c r="E21" s="86">
        <f>'Cash Flow_Original DO NOT USE'!K22</f>
        <v>3767</v>
      </c>
      <c r="F21" s="87" t="s">
        <v>199</v>
      </c>
      <c r="G21" s="91" t="e">
        <f t="shared" si="0"/>
        <v>#VALUE!</v>
      </c>
      <c r="H21" s="86">
        <f>'Cash Flow_Original DO NOT USE'!L22</f>
        <v>3413</v>
      </c>
      <c r="I21" s="87" t="s">
        <v>199</v>
      </c>
      <c r="J21" s="91" t="e">
        <f t="shared" si="4"/>
        <v>#VALUE!</v>
      </c>
      <c r="K21" s="72"/>
      <c r="L21" s="72"/>
    </row>
    <row r="22" spans="1:12" ht="15.75" customHeight="1" x14ac:dyDescent="0.15">
      <c r="A22" s="83" t="str">
        <f>'Cash Flow_Original DO NOT USE'!A23</f>
        <v>Deferred revenue</v>
      </c>
      <c r="B22" s="86">
        <f>'Q221 Pre-Close YTD 4 Quarters'!D22</f>
        <v>25786</v>
      </c>
      <c r="C22" s="87" t="s">
        <v>199</v>
      </c>
      <c r="D22" s="88" t="e">
        <f t="shared" ref="D22:D24" si="6">C22-B22</f>
        <v>#VALUE!</v>
      </c>
      <c r="E22" s="86">
        <f>'Cash Flow_Original DO NOT USE'!K23</f>
        <v>11202</v>
      </c>
      <c r="F22" s="87" t="s">
        <v>199</v>
      </c>
      <c r="G22" s="88" t="e">
        <f t="shared" si="0"/>
        <v>#VALUE!</v>
      </c>
      <c r="H22" s="86">
        <f>'Cash Flow_Original DO NOT USE'!L23</f>
        <v>6403</v>
      </c>
      <c r="I22" s="87" t="s">
        <v>199</v>
      </c>
      <c r="J22" s="88" t="e">
        <f t="shared" si="4"/>
        <v>#VALUE!</v>
      </c>
      <c r="K22" s="72"/>
      <c r="L22" s="72"/>
    </row>
    <row r="23" spans="1:12" ht="15.75" customHeight="1" x14ac:dyDescent="0.15">
      <c r="A23" s="83" t="str">
        <f>'Cash Flow_Original DO NOT USE'!A24</f>
        <v>Operating lease liabilities</v>
      </c>
      <c r="B23" s="86">
        <f>'Q221 Pre-Close YTD 4 Quarters'!D23</f>
        <v>-5024</v>
      </c>
      <c r="C23" s="87" t="s">
        <v>199</v>
      </c>
      <c r="D23" s="88" t="e">
        <f t="shared" si="6"/>
        <v>#VALUE!</v>
      </c>
      <c r="E23" s="86">
        <f>'Cash Flow_Original DO NOT USE'!K24</f>
        <v>-1851</v>
      </c>
      <c r="F23" s="87" t="s">
        <v>199</v>
      </c>
      <c r="G23" s="88" t="e">
        <f t="shared" si="0"/>
        <v>#VALUE!</v>
      </c>
      <c r="H23" s="86">
        <f>'Cash Flow_Original DO NOT USE'!L24</f>
        <v>-2594</v>
      </c>
      <c r="I23" s="87" t="s">
        <v>199</v>
      </c>
      <c r="J23" s="88" t="e">
        <f t="shared" si="4"/>
        <v>#VALUE!</v>
      </c>
      <c r="K23" s="72"/>
      <c r="L23" s="72"/>
    </row>
    <row r="24" spans="1:12" ht="15.75" customHeight="1" x14ac:dyDescent="0.15">
      <c r="A24" s="83" t="str">
        <f>'Cash Flow_Original DO NOT USE'!A25</f>
        <v>Other liabilities</v>
      </c>
      <c r="B24" s="92">
        <f>'Q221 Pre-Close YTD 4 Quarters'!D24</f>
        <v>0</v>
      </c>
      <c r="C24" s="93" t="s">
        <v>199</v>
      </c>
      <c r="D24" s="94" t="e">
        <f t="shared" si="6"/>
        <v>#VALUE!</v>
      </c>
      <c r="E24" s="92">
        <f>'Cash Flow_Original DO NOT USE'!K25</f>
        <v>0</v>
      </c>
      <c r="F24" s="93" t="s">
        <v>199</v>
      </c>
      <c r="G24" s="94" t="e">
        <f t="shared" si="0"/>
        <v>#VALUE!</v>
      </c>
      <c r="H24" s="92">
        <f>'Cash Flow_Original DO NOT USE'!L25</f>
        <v>0</v>
      </c>
      <c r="I24" s="93" t="s">
        <v>199</v>
      </c>
      <c r="J24" s="94" t="e">
        <f t="shared" si="4"/>
        <v>#VALUE!</v>
      </c>
      <c r="K24" s="72"/>
      <c r="L24" s="72"/>
    </row>
    <row r="25" spans="1:12" ht="15.75" customHeight="1" x14ac:dyDescent="0.15">
      <c r="A25" s="83" t="str">
        <f>'Cash Flow_Original DO NOT USE'!A26</f>
        <v>Net cash used in operating activities</v>
      </c>
      <c r="B25" s="86">
        <f t="shared" ref="B25:F25" si="7">SUM(B5:B24)</f>
        <v>-23212</v>
      </c>
      <c r="C25" s="87" t="e">
        <f t="shared" si="7"/>
        <v>#REF!</v>
      </c>
      <c r="D25" s="88" t="e">
        <f t="shared" si="7"/>
        <v>#REF!</v>
      </c>
      <c r="E25" s="86">
        <f t="shared" si="7"/>
        <v>-10112</v>
      </c>
      <c r="F25" s="87">
        <f t="shared" si="7"/>
        <v>0</v>
      </c>
      <c r="G25" s="88">
        <f t="shared" si="0"/>
        <v>-10112</v>
      </c>
      <c r="H25" s="86">
        <f t="shared" ref="H25:I25" si="8">SUM(H5:H24)</f>
        <v>-16924</v>
      </c>
      <c r="I25" s="87">
        <f t="shared" si="8"/>
        <v>0</v>
      </c>
      <c r="J25" s="88">
        <f t="shared" si="4"/>
        <v>-16924</v>
      </c>
      <c r="K25" s="72"/>
      <c r="L25" s="72"/>
    </row>
    <row r="26" spans="1:12" ht="15.75" customHeight="1" x14ac:dyDescent="0.15">
      <c r="A26" s="83">
        <f>'Cash Flow_Original DO NOT USE'!A27</f>
        <v>0</v>
      </c>
      <c r="B26" s="79"/>
      <c r="C26" s="46"/>
      <c r="D26" s="95"/>
      <c r="E26" s="79">
        <f>'Cash Flow_Original DO NOT USE'!K27</f>
        <v>0</v>
      </c>
      <c r="F26" s="46" t="s">
        <v>199</v>
      </c>
      <c r="G26" s="95"/>
      <c r="H26" s="82"/>
      <c r="I26" s="80"/>
      <c r="J26" s="81"/>
      <c r="K26" s="72"/>
      <c r="L26" s="72"/>
    </row>
    <row r="27" spans="1:12" ht="15.75" customHeight="1" x14ac:dyDescent="0.15">
      <c r="A27" s="83" t="str">
        <f>'Cash Flow_Original DO NOT USE'!A28</f>
        <v>Cash flows from investing activities:</v>
      </c>
      <c r="B27" s="79"/>
      <c r="C27" s="46"/>
      <c r="D27" s="95"/>
      <c r="E27" s="79">
        <f>'Cash Flow_Original DO NOT USE'!K28</f>
        <v>0</v>
      </c>
      <c r="F27" s="46" t="s">
        <v>199</v>
      </c>
      <c r="G27" s="95"/>
      <c r="H27" s="82"/>
      <c r="I27" s="80"/>
      <c r="J27" s="81"/>
      <c r="K27" s="72"/>
      <c r="L27" s="72"/>
    </row>
    <row r="28" spans="1:12" ht="15.75" customHeight="1" x14ac:dyDescent="0.15">
      <c r="A28" s="83" t="str">
        <f>'Cash Flow_Original DO NOT USE'!A29</f>
        <v>Purchases of short-term investments</v>
      </c>
      <c r="B28" s="86">
        <f>'Q221 Pre-Close YTD 4 Quarters'!D28</f>
        <v>-75969</v>
      </c>
      <c r="C28" s="87" t="s">
        <v>199</v>
      </c>
      <c r="D28" s="88" t="e">
        <f t="shared" ref="D28:D32" si="9">C28-B28</f>
        <v>#VALUE!</v>
      </c>
      <c r="E28" s="86">
        <f>'Cash Flow_Original DO NOT USE'!K29</f>
        <v>-22963</v>
      </c>
      <c r="F28" s="87" t="s">
        <v>199</v>
      </c>
      <c r="G28" s="88" t="e">
        <f t="shared" ref="G28:G33" si="10">E28-F28</f>
        <v>#VALUE!</v>
      </c>
      <c r="H28" s="86">
        <f>'Cash Flow_Original DO NOT USE'!L29</f>
        <v>-1790</v>
      </c>
      <c r="I28" s="87" t="s">
        <v>199</v>
      </c>
      <c r="J28" s="88" t="e">
        <f t="shared" ref="J28:J32" si="11">H28-I28</f>
        <v>#VALUE!</v>
      </c>
      <c r="K28" s="72"/>
      <c r="L28" s="72"/>
    </row>
    <row r="29" spans="1:12" ht="15.75" customHeight="1" x14ac:dyDescent="0.15">
      <c r="A29" s="83" t="str">
        <f>'Cash Flow_Original DO NOT USE'!A30</f>
        <v>Sales of short-term investments</v>
      </c>
      <c r="B29" s="86">
        <f>'Q221 Pre-Close YTD 4 Quarters'!D29</f>
        <v>2677</v>
      </c>
      <c r="C29" s="87" t="s">
        <v>199</v>
      </c>
      <c r="D29" s="88" t="e">
        <f t="shared" si="9"/>
        <v>#VALUE!</v>
      </c>
      <c r="E29" s="86">
        <f>'Cash Flow_Original DO NOT USE'!K30</f>
        <v>-3</v>
      </c>
      <c r="F29" s="87" t="s">
        <v>199</v>
      </c>
      <c r="G29" s="88" t="e">
        <f t="shared" si="10"/>
        <v>#VALUE!</v>
      </c>
      <c r="H29" s="86">
        <f>'Cash Flow_Original DO NOT USE'!L30</f>
        <v>1605</v>
      </c>
      <c r="I29" s="87" t="s">
        <v>199</v>
      </c>
      <c r="J29" s="88" t="e">
        <f t="shared" si="11"/>
        <v>#VALUE!</v>
      </c>
      <c r="K29" s="72"/>
      <c r="L29" s="72"/>
    </row>
    <row r="30" spans="1:12" ht="15.75" customHeight="1" x14ac:dyDescent="0.15">
      <c r="A30" s="83" t="str">
        <f>'Cash Flow_Original DO NOT USE'!A31</f>
        <v>Maturities of short-term investments</v>
      </c>
      <c r="B30" s="86">
        <f>'Q221 Pre-Close YTD 4 Quarters'!D30</f>
        <v>84300</v>
      </c>
      <c r="C30" s="87" t="s">
        <v>199</v>
      </c>
      <c r="D30" s="88" t="e">
        <f t="shared" si="9"/>
        <v>#VALUE!</v>
      </c>
      <c r="E30" s="86">
        <f>'Cash Flow_Original DO NOT USE'!K31</f>
        <v>34700</v>
      </c>
      <c r="F30" s="87" t="s">
        <v>199</v>
      </c>
      <c r="G30" s="88" t="e">
        <f t="shared" si="10"/>
        <v>#VALUE!</v>
      </c>
      <c r="H30" s="86">
        <f>'Cash Flow_Original DO NOT USE'!L31</f>
        <v>9094</v>
      </c>
      <c r="I30" s="87" t="s">
        <v>199</v>
      </c>
      <c r="J30" s="88" t="e">
        <f t="shared" si="11"/>
        <v>#VALUE!</v>
      </c>
      <c r="K30" s="72"/>
      <c r="L30" s="72"/>
    </row>
    <row r="31" spans="1:12" ht="15.75" customHeight="1" x14ac:dyDescent="0.15">
      <c r="A31" s="83" t="str">
        <f>'Cash Flow_Original DO NOT USE'!A32</f>
        <v>Purchase of property and equipment</v>
      </c>
      <c r="B31" s="89">
        <f>'Q221 Pre-Close YTD 4 Quarters'!D31</f>
        <v>-2681</v>
      </c>
      <c r="C31" s="90" t="s">
        <v>199</v>
      </c>
      <c r="D31" s="91" t="e">
        <f t="shared" si="9"/>
        <v>#VALUE!</v>
      </c>
      <c r="E31" s="89">
        <f>'Cash Flow_Original DO NOT USE'!K32</f>
        <v>-1832</v>
      </c>
      <c r="F31" s="90" t="s">
        <v>199</v>
      </c>
      <c r="G31" s="91" t="e">
        <f t="shared" si="10"/>
        <v>#VALUE!</v>
      </c>
      <c r="H31" s="89">
        <f>'Cash Flow_Original DO NOT USE'!L32</f>
        <v>-4197</v>
      </c>
      <c r="I31" s="90" t="s">
        <v>199</v>
      </c>
      <c r="J31" s="91" t="e">
        <f t="shared" si="11"/>
        <v>#VALUE!</v>
      </c>
      <c r="K31" s="72"/>
      <c r="L31" s="72"/>
    </row>
    <row r="32" spans="1:12" ht="15.75" customHeight="1" x14ac:dyDescent="0.15">
      <c r="A32" s="83" t="str">
        <f>'Cash Flow_Original DO NOT USE'!A33</f>
        <v>Capitalization of software development costs</v>
      </c>
      <c r="B32" s="92">
        <f>'Q221 Pre-Close YTD 4 Quarters'!D32</f>
        <v>-302</v>
      </c>
      <c r="C32" s="93" t="e">
        <v>#REF!</v>
      </c>
      <c r="D32" s="94" t="e">
        <f t="shared" si="9"/>
        <v>#REF!</v>
      </c>
      <c r="E32" s="92">
        <f>'Cash Flow_Original DO NOT USE'!K33</f>
        <v>0</v>
      </c>
      <c r="F32" s="93" t="e">
        <v>#REF!</v>
      </c>
      <c r="G32" s="94" t="e">
        <f t="shared" si="10"/>
        <v>#REF!</v>
      </c>
      <c r="H32" s="92">
        <f>'Cash Flow_Original DO NOT USE'!L33</f>
        <v>-82</v>
      </c>
      <c r="I32" s="93" t="e">
        <v>#REF!</v>
      </c>
      <c r="J32" s="94" t="e">
        <f t="shared" si="11"/>
        <v>#REF!</v>
      </c>
      <c r="K32" s="72"/>
      <c r="L32" s="72"/>
    </row>
    <row r="33" spans="1:12" ht="15.75" customHeight="1" x14ac:dyDescent="0.15">
      <c r="A33" s="83" t="str">
        <f>'Cash Flow_Original DO NOT USE'!A34</f>
        <v>Net cash used in investing activities</v>
      </c>
      <c r="B33" s="86">
        <f t="shared" ref="B33:F33" si="12">SUM(B28:B32)</f>
        <v>8025</v>
      </c>
      <c r="C33" s="87" t="e">
        <f t="shared" si="12"/>
        <v>#REF!</v>
      </c>
      <c r="D33" s="88" t="e">
        <f t="shared" si="12"/>
        <v>#VALUE!</v>
      </c>
      <c r="E33" s="86">
        <f t="shared" si="12"/>
        <v>9902</v>
      </c>
      <c r="F33" s="87" t="e">
        <f t="shared" si="12"/>
        <v>#REF!</v>
      </c>
      <c r="G33" s="88" t="e">
        <f t="shared" si="10"/>
        <v>#REF!</v>
      </c>
      <c r="H33" s="86">
        <f t="shared" ref="H33:J33" si="13">SUM(H28:H32)</f>
        <v>4630</v>
      </c>
      <c r="I33" s="87" t="e">
        <f t="shared" si="13"/>
        <v>#REF!</v>
      </c>
      <c r="J33" s="88" t="e">
        <f t="shared" si="13"/>
        <v>#VALUE!</v>
      </c>
      <c r="K33" s="72"/>
      <c r="L33" s="72"/>
    </row>
    <row r="34" spans="1:12" ht="15.75" customHeight="1" x14ac:dyDescent="0.15">
      <c r="A34" s="96">
        <f>'Cash Flow_Original DO NOT USE'!A35</f>
        <v>0</v>
      </c>
      <c r="B34" s="34"/>
      <c r="C34" s="34"/>
      <c r="D34" s="72"/>
      <c r="E34" s="34">
        <f>'Cash Flow_Original DO NOT USE'!K35</f>
        <v>0</v>
      </c>
      <c r="F34" s="34" t="s">
        <v>199</v>
      </c>
      <c r="G34" s="72"/>
      <c r="H34" s="72"/>
      <c r="I34" s="72"/>
      <c r="J34" s="72"/>
      <c r="K34" s="72"/>
      <c r="L34" s="72"/>
    </row>
    <row r="35" spans="1:12" ht="15.75" hidden="1" customHeight="1" x14ac:dyDescent="0.15">
      <c r="A35" s="96" t="str">
        <f>'Cash Flow_Original DO NOT USE'!A36</f>
        <v>Cash flows from financing activities:</v>
      </c>
      <c r="B35" s="34"/>
      <c r="C35" s="34"/>
      <c r="D35" s="72"/>
      <c r="E35" s="34">
        <f>'Cash Flow_Original DO NOT USE'!K36</f>
        <v>0</v>
      </c>
      <c r="F35" s="34" t="s">
        <v>199</v>
      </c>
      <c r="G35" s="72"/>
      <c r="H35" s="72"/>
      <c r="I35" s="72"/>
      <c r="J35" s="72"/>
      <c r="K35" s="72"/>
      <c r="L35" s="72"/>
    </row>
    <row r="36" spans="1:12" ht="15.75" hidden="1" customHeight="1" x14ac:dyDescent="0.15">
      <c r="A36" s="96" t="str">
        <f>'Cash Flow_Original DO NOT USE'!A37</f>
        <v>Net proceeds from issuance of Series E Convertible Preferred Stock</v>
      </c>
      <c r="B36" s="97">
        <f>'Q221 Pre-Close YTD 4 Quarters'!D36</f>
        <v>0</v>
      </c>
      <c r="C36" s="97" t="e">
        <v>#REF!</v>
      </c>
      <c r="D36" s="97" t="e">
        <f t="shared" ref="D36:D40" si="14">C36-B36</f>
        <v>#REF!</v>
      </c>
      <c r="E36" s="97">
        <f>'Cash Flow_Original DO NOT USE'!K37</f>
        <v>0</v>
      </c>
      <c r="F36" s="97" t="s">
        <v>199</v>
      </c>
      <c r="G36" s="97" t="e">
        <f t="shared" ref="G36:G40" si="15">E36-F36</f>
        <v>#VALUE!</v>
      </c>
      <c r="H36" s="72"/>
      <c r="I36" s="72"/>
      <c r="J36" s="72"/>
      <c r="K36" s="72"/>
      <c r="L36" s="72"/>
    </row>
    <row r="37" spans="1:12" ht="15.75" hidden="1" customHeight="1" x14ac:dyDescent="0.15">
      <c r="A37" s="96" t="str">
        <f>'Cash Flow_Original DO NOT USE'!A38</f>
        <v>Proceeds from issuance of redeemable convertible note, related party</v>
      </c>
      <c r="B37" s="97">
        <f>'Q221 Pre-Close YTD 4 Quarters'!D37</f>
        <v>0</v>
      </c>
      <c r="C37" s="97" t="e">
        <v>#REF!</v>
      </c>
      <c r="D37" s="97" t="e">
        <f t="shared" si="14"/>
        <v>#REF!</v>
      </c>
      <c r="E37" s="97">
        <f>'Cash Flow_Original DO NOT USE'!K38</f>
        <v>0</v>
      </c>
      <c r="F37" s="97" t="e">
        <v>#REF!</v>
      </c>
      <c r="G37" s="97" t="e">
        <f t="shared" si="15"/>
        <v>#REF!</v>
      </c>
      <c r="H37" s="72"/>
      <c r="I37" s="72"/>
      <c r="J37" s="72"/>
      <c r="K37" s="72"/>
      <c r="L37" s="72"/>
    </row>
    <row r="38" spans="1:12" ht="15.75" hidden="1" customHeight="1" x14ac:dyDescent="0.15">
      <c r="A38" s="96" t="str">
        <f>'Cash Flow_Original DO NOT USE'!A39</f>
        <v>Repurchase of common stock</v>
      </c>
      <c r="B38" s="97">
        <f>'Q221 Pre-Close YTD 4 Quarters'!D38</f>
        <v>-70</v>
      </c>
      <c r="C38" s="97" t="s">
        <v>199</v>
      </c>
      <c r="D38" s="97" t="e">
        <f t="shared" si="14"/>
        <v>#VALUE!</v>
      </c>
      <c r="E38" s="97">
        <f>'Cash Flow_Original DO NOT USE'!K39</f>
        <v>-59</v>
      </c>
      <c r="F38" s="97" t="s">
        <v>199</v>
      </c>
      <c r="G38" s="97" t="e">
        <f t="shared" si="15"/>
        <v>#VALUE!</v>
      </c>
      <c r="H38" s="72"/>
      <c r="I38" s="72"/>
      <c r="J38" s="72"/>
      <c r="K38" s="72"/>
      <c r="L38" s="72"/>
    </row>
    <row r="39" spans="1:12" ht="15.75" hidden="1" customHeight="1" x14ac:dyDescent="0.15">
      <c r="A39" s="96" t="str">
        <f>'Cash Flow_Original DO NOT USE'!A40</f>
        <v>Proceeds from the exercise of stock options</v>
      </c>
      <c r="B39" s="98">
        <f>'Q221 Pre-Close YTD 4 Quarters'!D39</f>
        <v>7848</v>
      </c>
      <c r="C39" s="98" t="s">
        <v>199</v>
      </c>
      <c r="D39" s="98" t="e">
        <f t="shared" si="14"/>
        <v>#VALUE!</v>
      </c>
      <c r="E39" s="98">
        <f>'Cash Flow_Original DO NOT USE'!K40</f>
        <v>4914</v>
      </c>
      <c r="F39" s="98" t="s">
        <v>199</v>
      </c>
      <c r="G39" s="98" t="e">
        <f t="shared" si="15"/>
        <v>#VALUE!</v>
      </c>
      <c r="H39" s="72"/>
      <c r="I39" s="72"/>
      <c r="J39" s="72"/>
      <c r="K39" s="72"/>
      <c r="L39" s="72"/>
    </row>
    <row r="40" spans="1:12" ht="15.75" hidden="1" customHeight="1" x14ac:dyDescent="0.15">
      <c r="A40" s="96" t="str">
        <f>'Cash Flow_Original DO NOT USE'!A41</f>
        <v>Net cash provided by financing activities</v>
      </c>
      <c r="B40" s="97">
        <f t="shared" ref="B40:C40" si="16">SUM(B36:B39)</f>
        <v>7778</v>
      </c>
      <c r="C40" s="97" t="e">
        <f t="shared" si="16"/>
        <v>#REF!</v>
      </c>
      <c r="D40" s="97" t="e">
        <f t="shared" si="14"/>
        <v>#REF!</v>
      </c>
      <c r="E40" s="97">
        <f t="shared" ref="E40:F40" si="17">SUM(E36:E39)</f>
        <v>4855</v>
      </c>
      <c r="F40" s="97" t="e">
        <f t="shared" si="17"/>
        <v>#REF!</v>
      </c>
      <c r="G40" s="97" t="e">
        <f t="shared" si="15"/>
        <v>#REF!</v>
      </c>
      <c r="H40" s="72"/>
      <c r="I40" s="72"/>
      <c r="J40" s="72"/>
      <c r="K40" s="72"/>
      <c r="L40" s="72"/>
    </row>
    <row r="41" spans="1:12" ht="15.75" hidden="1" customHeight="1" x14ac:dyDescent="0.15">
      <c r="A41" s="96">
        <f>'Cash Flow_Original DO NOT USE'!A42</f>
        <v>0</v>
      </c>
      <c r="B41" s="34"/>
      <c r="C41" s="34"/>
      <c r="D41" s="34"/>
      <c r="E41" s="34">
        <f>'Cash Flow_Original DO NOT USE'!K42</f>
        <v>0</v>
      </c>
      <c r="F41" s="34" t="s">
        <v>199</v>
      </c>
      <c r="G41" s="34"/>
      <c r="H41" s="72"/>
      <c r="I41" s="72"/>
      <c r="J41" s="72"/>
      <c r="K41" s="72"/>
      <c r="L41" s="72"/>
    </row>
    <row r="42" spans="1:12" ht="15.75" hidden="1" customHeight="1" x14ac:dyDescent="0.15">
      <c r="A42" s="96" t="str">
        <f>'Cash Flow_Original DO NOT USE'!A43</f>
        <v>Foreign exchange effect on cash and cash equivalents</v>
      </c>
      <c r="B42" s="97">
        <f>'Q221 Pre-Close YTD 4 Quarters'!D42</f>
        <v>39</v>
      </c>
      <c r="C42" s="97" t="e">
        <v>#REF!</v>
      </c>
      <c r="D42" s="97" t="e">
        <f>C42-B42</f>
        <v>#REF!</v>
      </c>
      <c r="E42" s="97">
        <f>'Cash Flow_Original DO NOT USE'!K43</f>
        <v>37</v>
      </c>
      <c r="F42" s="97" t="s">
        <v>199</v>
      </c>
      <c r="G42" s="97" t="e">
        <f>E42-F42</f>
        <v>#VALUE!</v>
      </c>
      <c r="H42" s="72"/>
      <c r="I42" s="72"/>
      <c r="J42" s="72"/>
      <c r="K42" s="72"/>
      <c r="L42" s="72"/>
    </row>
    <row r="43" spans="1:12" ht="15.75" hidden="1" customHeight="1" x14ac:dyDescent="0.15">
      <c r="A43" s="96">
        <f>'Cash Flow_Original DO NOT USE'!A44</f>
        <v>0</v>
      </c>
      <c r="B43" s="34"/>
      <c r="C43" s="34"/>
      <c r="D43" s="72"/>
      <c r="E43" s="34"/>
      <c r="F43" s="34" t="s">
        <v>199</v>
      </c>
      <c r="G43" s="72"/>
      <c r="H43" s="72"/>
      <c r="I43" s="72"/>
      <c r="J43" s="72"/>
      <c r="K43" s="72"/>
      <c r="L43" s="72"/>
    </row>
    <row r="44" spans="1:12" ht="15.75" hidden="1" customHeight="1" x14ac:dyDescent="0.15">
      <c r="A44" s="96" t="str">
        <f>'Cash Flow_Original DO NOT USE'!A45</f>
        <v>Net increase (decrease) in cash and cash equivalents</v>
      </c>
      <c r="B44" s="97">
        <f t="shared" ref="B44:C44" si="18">B42+B40+B33+B25</f>
        <v>-7370</v>
      </c>
      <c r="C44" s="97" t="e">
        <f t="shared" si="18"/>
        <v>#REF!</v>
      </c>
      <c r="D44" s="97"/>
      <c r="E44" s="97">
        <f t="shared" ref="E44:F44" si="19">E42+E40+E33+E25</f>
        <v>4682</v>
      </c>
      <c r="F44" s="97" t="e">
        <f t="shared" si="19"/>
        <v>#VALUE!</v>
      </c>
      <c r="G44" s="72"/>
      <c r="H44" s="72"/>
      <c r="I44" s="72"/>
      <c r="J44" s="72"/>
      <c r="K44" s="72"/>
      <c r="L44" s="72"/>
    </row>
    <row r="45" spans="1:12" ht="15.75" hidden="1" customHeight="1" x14ac:dyDescent="0.15">
      <c r="A45" s="96">
        <f>'Cash Flow_Original DO NOT USE'!A46</f>
        <v>0</v>
      </c>
      <c r="B45" s="34"/>
      <c r="C45" s="72"/>
      <c r="D45" s="72"/>
      <c r="E45" s="72"/>
      <c r="F45" s="72" t="e">
        <v>#REF!</v>
      </c>
      <c r="G45" s="72"/>
      <c r="H45" s="72"/>
      <c r="I45" s="72"/>
      <c r="J45" s="72"/>
      <c r="K45" s="72"/>
      <c r="L45" s="72"/>
    </row>
    <row r="46" spans="1:12" ht="15.75" hidden="1" customHeight="1" x14ac:dyDescent="0.15">
      <c r="A46" s="96" t="str">
        <f>'Cash Flow_Original DO NOT USE'!A47</f>
        <v>Cash and cash equivalents at beginning of year</v>
      </c>
      <c r="B46" s="97">
        <f>'Q221 Pre-Close YTD 4 Quarters'!D46</f>
        <v>26580</v>
      </c>
      <c r="C46" s="97">
        <f>'Q221 Pre-Close YTD 4 Quarters'!I46</f>
        <v>26580</v>
      </c>
      <c r="D46" s="72"/>
      <c r="E46" s="97">
        <f>'Cash Flow_Original DO NOT USE'!K47</f>
        <v>14528</v>
      </c>
      <c r="F46" s="97">
        <f>E46</f>
        <v>14528</v>
      </c>
      <c r="G46" s="72"/>
      <c r="H46" s="72"/>
      <c r="I46" s="72"/>
      <c r="J46" s="72"/>
      <c r="K46" s="72"/>
      <c r="L46" s="72"/>
    </row>
    <row r="47" spans="1:12" ht="15.75" hidden="1" customHeight="1" x14ac:dyDescent="0.15">
      <c r="A47" s="96" t="str">
        <f>'Cash Flow_Original DO NOT USE'!A48</f>
        <v>Cash and cash equivalents at end of year</v>
      </c>
      <c r="B47" s="97">
        <f t="shared" ref="B47:C47" si="20">B46+B44</f>
        <v>19210</v>
      </c>
      <c r="C47" s="97" t="e">
        <f t="shared" si="20"/>
        <v>#REF!</v>
      </c>
      <c r="D47" s="97"/>
      <c r="E47" s="97">
        <f t="shared" ref="E47:F47" si="21">E46+E44</f>
        <v>19210</v>
      </c>
      <c r="F47" s="97" t="e">
        <f t="shared" si="21"/>
        <v>#VALUE!</v>
      </c>
      <c r="G47" s="72"/>
      <c r="H47" s="72"/>
      <c r="I47" s="72"/>
      <c r="J47" s="72"/>
      <c r="K47" s="72"/>
      <c r="L47" s="72"/>
    </row>
    <row r="48" spans="1:12" ht="15.75" hidden="1" customHeight="1" x14ac:dyDescent="0.15">
      <c r="A48" s="72"/>
      <c r="B48" s="72"/>
      <c r="C48" s="72"/>
      <c r="D48" s="72"/>
      <c r="E48" s="72"/>
      <c r="F48" s="72"/>
      <c r="G48" s="72"/>
      <c r="H48" s="72"/>
      <c r="I48" s="72"/>
      <c r="J48" s="72"/>
      <c r="K48" s="72"/>
      <c r="L48" s="72"/>
    </row>
    <row r="49" spans="1:12" ht="15.75" customHeight="1" x14ac:dyDescent="0.15">
      <c r="A49" s="72"/>
      <c r="B49" s="72"/>
      <c r="C49" s="72"/>
      <c r="D49" s="72"/>
      <c r="E49" s="72"/>
      <c r="F49" s="72"/>
      <c r="G49" s="72"/>
      <c r="H49" s="72"/>
      <c r="I49" s="72"/>
      <c r="J49" s="72"/>
      <c r="K49" s="72"/>
      <c r="L49" s="72"/>
    </row>
    <row r="50" spans="1:12" ht="15.75" customHeight="1" x14ac:dyDescent="0.15">
      <c r="A50" s="72"/>
      <c r="B50" s="72"/>
      <c r="C50" s="72"/>
      <c r="D50" s="72"/>
      <c r="E50" s="72"/>
      <c r="F50" s="72"/>
      <c r="G50" s="72"/>
      <c r="H50" s="72"/>
      <c r="I50" s="72"/>
      <c r="J50" s="72"/>
      <c r="K50" s="72"/>
      <c r="L50" s="72"/>
    </row>
    <row r="51" spans="1:12" ht="15.75" customHeight="1" x14ac:dyDescent="0.15">
      <c r="A51" s="72"/>
      <c r="B51" s="72"/>
      <c r="C51" s="72"/>
      <c r="D51" s="72"/>
      <c r="E51" s="72"/>
      <c r="F51" s="72"/>
      <c r="G51" s="72"/>
      <c r="H51" s="72"/>
      <c r="I51" s="72"/>
      <c r="J51" s="72"/>
      <c r="K51" s="72"/>
      <c r="L51" s="72"/>
    </row>
    <row r="52" spans="1:12" ht="15.75" customHeight="1" x14ac:dyDescent="0.15">
      <c r="A52" s="72"/>
      <c r="B52" s="72"/>
      <c r="C52" s="72"/>
      <c r="D52" s="72"/>
      <c r="E52" s="72"/>
      <c r="F52" s="72"/>
      <c r="G52" s="72"/>
      <c r="H52" s="72"/>
      <c r="I52" s="72"/>
      <c r="J52" s="72"/>
      <c r="K52" s="72"/>
      <c r="L52" s="72"/>
    </row>
    <row r="53" spans="1:12" ht="15.75" customHeight="1" x14ac:dyDescent="0.15">
      <c r="A53" s="72"/>
      <c r="B53" s="72"/>
      <c r="C53" s="72"/>
      <c r="D53" s="72"/>
      <c r="E53" s="72"/>
      <c r="F53" s="72"/>
      <c r="G53" s="72"/>
      <c r="H53" s="72"/>
      <c r="I53" s="72"/>
      <c r="J53" s="72"/>
      <c r="K53" s="72"/>
      <c r="L53" s="72"/>
    </row>
    <row r="54" spans="1:12" ht="15.75" customHeight="1" x14ac:dyDescent="0.15">
      <c r="A54" s="72"/>
      <c r="B54" s="72"/>
      <c r="C54" s="72"/>
      <c r="D54" s="72"/>
      <c r="E54" s="72"/>
      <c r="F54" s="72"/>
      <c r="G54" s="72"/>
      <c r="H54" s="72"/>
      <c r="I54" s="72"/>
      <c r="J54" s="72"/>
      <c r="K54" s="72"/>
      <c r="L54" s="72"/>
    </row>
    <row r="55" spans="1:12" ht="15.75" customHeight="1" x14ac:dyDescent="0.15">
      <c r="A55" s="72"/>
      <c r="B55" s="72"/>
      <c r="C55" s="72"/>
      <c r="D55" s="72"/>
      <c r="E55" s="72"/>
      <c r="F55" s="72"/>
      <c r="G55" s="72"/>
      <c r="H55" s="72"/>
      <c r="I55" s="72"/>
      <c r="J55" s="72"/>
      <c r="K55" s="72"/>
      <c r="L55" s="72"/>
    </row>
    <row r="56" spans="1:12" ht="15.75" customHeight="1" x14ac:dyDescent="0.15">
      <c r="A56" s="72"/>
      <c r="B56" s="72"/>
      <c r="C56" s="72"/>
      <c r="D56" s="72"/>
      <c r="E56" s="72"/>
      <c r="F56" s="72"/>
      <c r="G56" s="72"/>
      <c r="H56" s="72"/>
      <c r="I56" s="72"/>
      <c r="J56" s="72"/>
      <c r="K56" s="72"/>
      <c r="L56" s="72"/>
    </row>
    <row r="57" spans="1:12" ht="15.75" customHeight="1" x14ac:dyDescent="0.15">
      <c r="A57" s="72"/>
      <c r="B57" s="72"/>
      <c r="C57" s="72"/>
      <c r="D57" s="72"/>
      <c r="E57" s="72"/>
      <c r="F57" s="72"/>
      <c r="G57" s="72"/>
      <c r="H57" s="72"/>
      <c r="I57" s="72"/>
      <c r="J57" s="72"/>
      <c r="K57" s="72"/>
      <c r="L57" s="72"/>
    </row>
    <row r="58" spans="1:12" ht="15.75" customHeight="1" x14ac:dyDescent="0.15">
      <c r="A58" s="72"/>
      <c r="B58" s="72"/>
      <c r="C58" s="72"/>
      <c r="D58" s="72"/>
      <c r="E58" s="72"/>
      <c r="F58" s="72"/>
      <c r="G58" s="72"/>
      <c r="H58" s="72"/>
      <c r="I58" s="72"/>
      <c r="J58" s="72"/>
      <c r="K58" s="72"/>
      <c r="L58" s="72"/>
    </row>
    <row r="59" spans="1:12" ht="15.75" customHeight="1" x14ac:dyDescent="0.15">
      <c r="A59" s="72"/>
      <c r="B59" s="72"/>
      <c r="C59" s="72"/>
      <c r="D59" s="72"/>
      <c r="E59" s="72"/>
      <c r="F59" s="72"/>
      <c r="G59" s="72"/>
      <c r="H59" s="72"/>
      <c r="I59" s="72"/>
      <c r="J59" s="72"/>
      <c r="K59" s="72"/>
      <c r="L59" s="72"/>
    </row>
    <row r="60" spans="1:12" ht="15.75" customHeight="1" x14ac:dyDescent="0.15">
      <c r="A60" s="72"/>
      <c r="B60" s="72"/>
      <c r="C60" s="72"/>
      <c r="D60" s="72"/>
      <c r="E60" s="72"/>
      <c r="F60" s="72"/>
      <c r="G60" s="72"/>
      <c r="H60" s="72"/>
      <c r="I60" s="72"/>
      <c r="J60" s="72"/>
      <c r="K60" s="72"/>
      <c r="L60" s="72"/>
    </row>
    <row r="61" spans="1:12" ht="15.75" customHeight="1" x14ac:dyDescent="0.15">
      <c r="A61" s="72"/>
      <c r="B61" s="72"/>
      <c r="C61" s="72"/>
      <c r="D61" s="72"/>
      <c r="E61" s="72"/>
      <c r="F61" s="72"/>
      <c r="G61" s="72"/>
      <c r="H61" s="72"/>
      <c r="I61" s="72"/>
      <c r="J61" s="72"/>
      <c r="K61" s="72"/>
      <c r="L61" s="72"/>
    </row>
    <row r="62" spans="1:12" ht="15.75" customHeight="1" x14ac:dyDescent="0.15">
      <c r="A62" s="72"/>
      <c r="B62" s="72"/>
      <c r="C62" s="72"/>
      <c r="D62" s="72"/>
      <c r="E62" s="72"/>
      <c r="F62" s="72"/>
      <c r="G62" s="72"/>
      <c r="H62" s="72"/>
      <c r="I62" s="72"/>
      <c r="J62" s="72"/>
      <c r="K62" s="72"/>
      <c r="L62" s="72"/>
    </row>
    <row r="63" spans="1:12" ht="15.75" customHeight="1" x14ac:dyDescent="0.15">
      <c r="A63" s="72"/>
      <c r="B63" s="72"/>
      <c r="C63" s="72"/>
      <c r="D63" s="72"/>
      <c r="E63" s="72"/>
      <c r="F63" s="72"/>
      <c r="G63" s="72"/>
      <c r="H63" s="72"/>
      <c r="I63" s="72"/>
      <c r="J63" s="72"/>
      <c r="K63" s="72"/>
      <c r="L63" s="72"/>
    </row>
    <row r="64" spans="1:12" ht="15.75" customHeight="1" x14ac:dyDescent="0.15">
      <c r="A64" s="72"/>
      <c r="B64" s="72"/>
      <c r="C64" s="72"/>
      <c r="D64" s="72"/>
      <c r="E64" s="72"/>
      <c r="F64" s="72"/>
      <c r="G64" s="72"/>
      <c r="H64" s="72"/>
      <c r="I64" s="72"/>
      <c r="J64" s="72"/>
      <c r="K64" s="72"/>
      <c r="L64" s="72"/>
    </row>
    <row r="65" spans="1:12" ht="15.75" customHeight="1" x14ac:dyDescent="0.15">
      <c r="A65" s="72"/>
      <c r="B65" s="72"/>
      <c r="C65" s="72"/>
      <c r="D65" s="72"/>
      <c r="E65" s="72"/>
      <c r="F65" s="72"/>
      <c r="G65" s="72"/>
      <c r="H65" s="72"/>
      <c r="I65" s="72"/>
      <c r="J65" s="72"/>
      <c r="K65" s="72"/>
      <c r="L65" s="72"/>
    </row>
    <row r="66" spans="1:12" ht="15.75" customHeight="1" x14ac:dyDescent="0.15">
      <c r="A66" s="72"/>
      <c r="B66" s="72"/>
      <c r="C66" s="72"/>
      <c r="D66" s="72"/>
      <c r="E66" s="72"/>
      <c r="F66" s="72"/>
      <c r="G66" s="72"/>
      <c r="H66" s="72"/>
      <c r="I66" s="72"/>
      <c r="J66" s="72"/>
      <c r="K66" s="72"/>
      <c r="L66" s="72"/>
    </row>
    <row r="67" spans="1:12" ht="15.75" customHeight="1" x14ac:dyDescent="0.15">
      <c r="A67" s="72"/>
      <c r="B67" s="72"/>
      <c r="C67" s="72"/>
      <c r="D67" s="72"/>
      <c r="E67" s="72"/>
      <c r="F67" s="72"/>
      <c r="G67" s="72"/>
      <c r="H67" s="72"/>
      <c r="I67" s="72"/>
      <c r="J67" s="72"/>
      <c r="K67" s="72"/>
      <c r="L67" s="72"/>
    </row>
    <row r="68" spans="1:12" ht="15.75" customHeight="1" x14ac:dyDescent="0.15">
      <c r="A68" s="72"/>
      <c r="B68" s="72"/>
      <c r="C68" s="72"/>
      <c r="D68" s="72"/>
      <c r="E68" s="72"/>
      <c r="F68" s="72"/>
      <c r="G68" s="72"/>
      <c r="H68" s="72"/>
      <c r="I68" s="72"/>
      <c r="J68" s="72"/>
      <c r="K68" s="72"/>
      <c r="L68" s="72"/>
    </row>
    <row r="69" spans="1:12" ht="15.75" customHeight="1" x14ac:dyDescent="0.15">
      <c r="A69" s="72"/>
      <c r="B69" s="72"/>
      <c r="C69" s="72"/>
      <c r="D69" s="72"/>
      <c r="E69" s="72"/>
      <c r="F69" s="72"/>
      <c r="G69" s="72"/>
      <c r="H69" s="72"/>
      <c r="I69" s="72"/>
      <c r="J69" s="72"/>
      <c r="K69" s="72"/>
      <c r="L69" s="72"/>
    </row>
    <row r="70" spans="1:12" ht="15.75" customHeight="1" x14ac:dyDescent="0.15">
      <c r="A70" s="72"/>
      <c r="B70" s="72"/>
      <c r="C70" s="72"/>
      <c r="D70" s="72"/>
      <c r="E70" s="72"/>
      <c r="F70" s="72"/>
      <c r="G70" s="72"/>
      <c r="H70" s="72"/>
      <c r="I70" s="72"/>
      <c r="J70" s="72"/>
      <c r="K70" s="72"/>
      <c r="L70" s="72"/>
    </row>
    <row r="71" spans="1:12" ht="15.75" customHeight="1" x14ac:dyDescent="0.15">
      <c r="A71" s="72"/>
      <c r="B71" s="72"/>
      <c r="C71" s="72"/>
      <c r="D71" s="72"/>
      <c r="E71" s="72"/>
      <c r="F71" s="72"/>
      <c r="G71" s="72"/>
      <c r="H71" s="72"/>
      <c r="I71" s="72"/>
      <c r="J71" s="72"/>
      <c r="K71" s="72"/>
      <c r="L71" s="72"/>
    </row>
    <row r="72" spans="1:12" ht="15.75" customHeight="1" x14ac:dyDescent="0.15">
      <c r="A72" s="72"/>
      <c r="B72" s="72"/>
      <c r="C72" s="72"/>
      <c r="D72" s="72"/>
      <c r="E72" s="72"/>
      <c r="F72" s="72"/>
      <c r="G72" s="72"/>
      <c r="H72" s="72"/>
      <c r="I72" s="72"/>
      <c r="J72" s="72"/>
      <c r="K72" s="72"/>
      <c r="L72" s="72"/>
    </row>
    <row r="73" spans="1:12" ht="15.75" customHeight="1" x14ac:dyDescent="0.15">
      <c r="A73" s="72"/>
      <c r="B73" s="72"/>
      <c r="C73" s="72"/>
      <c r="D73" s="72"/>
      <c r="E73" s="72"/>
      <c r="F73" s="72"/>
      <c r="G73" s="72"/>
      <c r="H73" s="72"/>
      <c r="I73" s="72"/>
      <c r="J73" s="72"/>
      <c r="K73" s="72"/>
      <c r="L73" s="72"/>
    </row>
    <row r="74" spans="1:12" ht="15.75" customHeight="1" x14ac:dyDescent="0.15">
      <c r="A74" s="72"/>
      <c r="B74" s="72"/>
      <c r="C74" s="72"/>
      <c r="D74" s="72"/>
      <c r="E74" s="72"/>
      <c r="F74" s="72"/>
      <c r="G74" s="72"/>
      <c r="H74" s="72"/>
      <c r="I74" s="72"/>
      <c r="J74" s="72"/>
      <c r="K74" s="72"/>
      <c r="L74" s="72"/>
    </row>
    <row r="75" spans="1:12" ht="15.75" customHeight="1" x14ac:dyDescent="0.15">
      <c r="A75" s="72"/>
      <c r="B75" s="72"/>
      <c r="C75" s="72"/>
      <c r="D75" s="72"/>
      <c r="E75" s="72"/>
      <c r="F75" s="72"/>
      <c r="G75" s="72"/>
      <c r="H75" s="72"/>
      <c r="I75" s="72"/>
      <c r="J75" s="72"/>
      <c r="K75" s="72"/>
      <c r="L75" s="72"/>
    </row>
    <row r="76" spans="1:12" ht="15.75" customHeight="1" x14ac:dyDescent="0.15">
      <c r="A76" s="72"/>
      <c r="B76" s="72"/>
      <c r="C76" s="72"/>
      <c r="D76" s="72"/>
      <c r="E76" s="72"/>
      <c r="F76" s="72"/>
      <c r="G76" s="72"/>
      <c r="H76" s="72"/>
      <c r="I76" s="72"/>
      <c r="J76" s="72"/>
      <c r="K76" s="72"/>
      <c r="L76" s="72"/>
    </row>
    <row r="77" spans="1:12" ht="15.75" customHeight="1" x14ac:dyDescent="0.15">
      <c r="A77" s="72"/>
      <c r="B77" s="72"/>
      <c r="C77" s="72"/>
      <c r="D77" s="72"/>
      <c r="E77" s="72"/>
      <c r="F77" s="72"/>
      <c r="G77" s="72"/>
      <c r="H77" s="72"/>
      <c r="I77" s="72"/>
      <c r="J77" s="72"/>
      <c r="K77" s="72"/>
      <c r="L77" s="72"/>
    </row>
    <row r="78" spans="1:12" ht="15.75" customHeight="1" x14ac:dyDescent="0.15">
      <c r="A78" s="72"/>
      <c r="B78" s="72"/>
      <c r="C78" s="72"/>
      <c r="D78" s="72"/>
      <c r="E78" s="72"/>
      <c r="F78" s="72"/>
      <c r="G78" s="72"/>
      <c r="H78" s="72"/>
      <c r="I78" s="72"/>
      <c r="J78" s="72"/>
      <c r="K78" s="72"/>
      <c r="L78" s="72"/>
    </row>
    <row r="79" spans="1:12" ht="15.75" customHeight="1" x14ac:dyDescent="0.15">
      <c r="A79" s="72"/>
      <c r="B79" s="72"/>
      <c r="C79" s="72"/>
      <c r="D79" s="72"/>
      <c r="E79" s="72"/>
      <c r="F79" s="72"/>
      <c r="G79" s="72"/>
      <c r="H79" s="72"/>
      <c r="I79" s="72"/>
      <c r="J79" s="72"/>
      <c r="K79" s="72"/>
      <c r="L79" s="72"/>
    </row>
    <row r="80" spans="1:12" ht="15.75" customHeight="1" x14ac:dyDescent="0.15">
      <c r="A80" s="72"/>
      <c r="B80" s="72"/>
      <c r="C80" s="72"/>
      <c r="D80" s="72"/>
      <c r="E80" s="72"/>
      <c r="F80" s="72"/>
      <c r="G80" s="72"/>
      <c r="H80" s="72"/>
      <c r="I80" s="72"/>
      <c r="J80" s="72"/>
      <c r="K80" s="72"/>
      <c r="L80" s="72"/>
    </row>
    <row r="81" spans="1:12" ht="15.75" customHeight="1" x14ac:dyDescent="0.15">
      <c r="A81" s="72"/>
      <c r="B81" s="72"/>
      <c r="C81" s="72"/>
      <c r="D81" s="72"/>
      <c r="E81" s="72"/>
      <c r="F81" s="72"/>
      <c r="G81" s="72"/>
      <c r="H81" s="72"/>
      <c r="I81" s="72"/>
      <c r="J81" s="72"/>
      <c r="K81" s="72"/>
      <c r="L81" s="72"/>
    </row>
    <row r="82" spans="1:12" ht="15.75" customHeight="1" x14ac:dyDescent="0.15">
      <c r="A82" s="72"/>
      <c r="B82" s="72"/>
      <c r="C82" s="72"/>
      <c r="D82" s="72"/>
      <c r="E82" s="72"/>
      <c r="F82" s="72"/>
      <c r="G82" s="72"/>
      <c r="H82" s="72"/>
      <c r="I82" s="72"/>
      <c r="J82" s="72"/>
      <c r="K82" s="72"/>
      <c r="L82" s="72"/>
    </row>
    <row r="83" spans="1:12" ht="15.75" customHeight="1" x14ac:dyDescent="0.15">
      <c r="A83" s="72"/>
      <c r="B83" s="72"/>
      <c r="C83" s="72"/>
      <c r="D83" s="72"/>
      <c r="E83" s="72"/>
      <c r="F83" s="72"/>
      <c r="G83" s="72"/>
      <c r="H83" s="72"/>
      <c r="I83" s="72"/>
      <c r="J83" s="72"/>
      <c r="K83" s="72"/>
      <c r="L83" s="72"/>
    </row>
    <row r="84" spans="1:12" ht="15.75" customHeight="1" x14ac:dyDescent="0.15">
      <c r="A84" s="72"/>
      <c r="B84" s="72"/>
      <c r="C84" s="72"/>
      <c r="D84" s="72"/>
      <c r="E84" s="72"/>
      <c r="F84" s="72"/>
      <c r="G84" s="72"/>
      <c r="H84" s="72"/>
      <c r="I84" s="72"/>
      <c r="J84" s="72"/>
      <c r="K84" s="72"/>
      <c r="L84" s="72"/>
    </row>
    <row r="85" spans="1:12" ht="15.75" customHeight="1" x14ac:dyDescent="0.15">
      <c r="A85" s="72"/>
      <c r="B85" s="72"/>
      <c r="C85" s="72"/>
      <c r="D85" s="72"/>
      <c r="E85" s="72"/>
      <c r="F85" s="72"/>
      <c r="G85" s="72"/>
      <c r="H85" s="72"/>
      <c r="I85" s="72"/>
      <c r="J85" s="72"/>
      <c r="K85" s="72"/>
      <c r="L85" s="72"/>
    </row>
    <row r="86" spans="1:12" ht="15.75" customHeight="1" x14ac:dyDescent="0.15">
      <c r="A86" s="72"/>
      <c r="B86" s="72"/>
      <c r="C86" s="72"/>
      <c r="D86" s="72"/>
      <c r="E86" s="72"/>
      <c r="F86" s="72"/>
      <c r="G86" s="72"/>
      <c r="H86" s="72"/>
      <c r="I86" s="72"/>
      <c r="J86" s="72"/>
      <c r="K86" s="72"/>
      <c r="L86" s="72"/>
    </row>
    <row r="87" spans="1:12" ht="15.75" customHeight="1" x14ac:dyDescent="0.15">
      <c r="A87" s="72"/>
      <c r="B87" s="72"/>
      <c r="C87" s="72"/>
      <c r="D87" s="72"/>
      <c r="E87" s="72"/>
      <c r="F87" s="72"/>
      <c r="G87" s="72"/>
      <c r="H87" s="72"/>
      <c r="I87" s="72"/>
      <c r="J87" s="72"/>
      <c r="K87" s="72"/>
      <c r="L87" s="72"/>
    </row>
    <row r="88" spans="1:12" ht="15.75" customHeight="1" x14ac:dyDescent="0.15">
      <c r="A88" s="72"/>
      <c r="B88" s="72"/>
      <c r="C88" s="72"/>
      <c r="D88" s="72"/>
      <c r="E88" s="72"/>
      <c r="F88" s="72"/>
      <c r="G88" s="72"/>
      <c r="H88" s="72"/>
      <c r="I88" s="72"/>
      <c r="J88" s="72"/>
      <c r="K88" s="72"/>
      <c r="L88" s="72"/>
    </row>
    <row r="89" spans="1:12" ht="15.75" customHeight="1" x14ac:dyDescent="0.15">
      <c r="A89" s="72"/>
      <c r="B89" s="72"/>
      <c r="C89" s="72"/>
      <c r="D89" s="72"/>
      <c r="E89" s="72"/>
      <c r="F89" s="72"/>
      <c r="G89" s="72"/>
      <c r="H89" s="72"/>
      <c r="I89" s="72"/>
      <c r="J89" s="72"/>
      <c r="K89" s="72"/>
      <c r="L89" s="72"/>
    </row>
    <row r="90" spans="1:12" ht="15.75" customHeight="1" x14ac:dyDescent="0.15">
      <c r="A90" s="72"/>
      <c r="B90" s="72"/>
      <c r="C90" s="72"/>
      <c r="D90" s="72"/>
      <c r="E90" s="72"/>
      <c r="F90" s="72"/>
      <c r="G90" s="72"/>
      <c r="H90" s="72"/>
      <c r="I90" s="72"/>
      <c r="J90" s="72"/>
      <c r="K90" s="72"/>
      <c r="L90" s="72"/>
    </row>
    <row r="91" spans="1:12" ht="15.75" customHeight="1" x14ac:dyDescent="0.15">
      <c r="A91" s="72"/>
      <c r="B91" s="72"/>
      <c r="C91" s="72"/>
      <c r="D91" s="72"/>
      <c r="E91" s="72"/>
      <c r="F91" s="72"/>
      <c r="G91" s="72"/>
      <c r="H91" s="72"/>
      <c r="I91" s="72"/>
      <c r="J91" s="72"/>
      <c r="K91" s="72"/>
      <c r="L91" s="72"/>
    </row>
    <row r="92" spans="1:12" ht="15.75" customHeight="1" x14ac:dyDescent="0.15">
      <c r="A92" s="72"/>
      <c r="B92" s="72"/>
      <c r="C92" s="72"/>
      <c r="D92" s="72"/>
      <c r="E92" s="72"/>
      <c r="F92" s="72"/>
      <c r="G92" s="72"/>
      <c r="H92" s="72"/>
      <c r="I92" s="72"/>
      <c r="J92" s="72"/>
      <c r="K92" s="72"/>
      <c r="L92" s="72"/>
    </row>
    <row r="93" spans="1:12" ht="15.75" customHeight="1" x14ac:dyDescent="0.15">
      <c r="A93" s="72"/>
      <c r="B93" s="72"/>
      <c r="C93" s="72"/>
      <c r="D93" s="72"/>
      <c r="E93" s="72"/>
      <c r="F93" s="72"/>
      <c r="G93" s="72"/>
      <c r="H93" s="72"/>
      <c r="I93" s="72"/>
      <c r="J93" s="72"/>
      <c r="K93" s="72"/>
      <c r="L93" s="72"/>
    </row>
    <row r="94" spans="1:12" ht="15.75" customHeight="1" x14ac:dyDescent="0.15">
      <c r="A94" s="72"/>
      <c r="B94" s="72"/>
      <c r="C94" s="72"/>
      <c r="D94" s="72"/>
      <c r="E94" s="72"/>
      <c r="F94" s="72"/>
      <c r="G94" s="72"/>
      <c r="H94" s="72"/>
      <c r="I94" s="72"/>
      <c r="J94" s="72"/>
      <c r="K94" s="72"/>
      <c r="L94" s="72"/>
    </row>
    <row r="95" spans="1:12" ht="15.75" customHeight="1" x14ac:dyDescent="0.15">
      <c r="A95" s="72"/>
      <c r="B95" s="72"/>
      <c r="C95" s="72"/>
      <c r="D95" s="72"/>
      <c r="E95" s="72"/>
      <c r="F95" s="72"/>
      <c r="G95" s="72"/>
      <c r="H95" s="72"/>
      <c r="I95" s="72"/>
      <c r="J95" s="72"/>
      <c r="K95" s="72"/>
      <c r="L95" s="72"/>
    </row>
    <row r="96" spans="1:12" ht="15.75" customHeight="1" x14ac:dyDescent="0.15">
      <c r="A96" s="72"/>
      <c r="B96" s="72"/>
      <c r="C96" s="72"/>
      <c r="D96" s="72"/>
      <c r="E96" s="72"/>
      <c r="F96" s="72"/>
      <c r="G96" s="72"/>
      <c r="H96" s="72"/>
      <c r="I96" s="72"/>
      <c r="J96" s="72"/>
      <c r="K96" s="72"/>
      <c r="L96" s="72"/>
    </row>
    <row r="97" spans="1:12" ht="15.75" customHeight="1" x14ac:dyDescent="0.15">
      <c r="A97" s="72"/>
      <c r="B97" s="72"/>
      <c r="C97" s="72"/>
      <c r="D97" s="72"/>
      <c r="E97" s="72"/>
      <c r="F97" s="72"/>
      <c r="G97" s="72"/>
      <c r="H97" s="72"/>
      <c r="I97" s="72"/>
      <c r="J97" s="72"/>
      <c r="K97" s="72"/>
      <c r="L97" s="72"/>
    </row>
    <row r="98" spans="1:12" ht="15.75" customHeight="1" x14ac:dyDescent="0.15">
      <c r="A98" s="72"/>
      <c r="B98" s="72"/>
      <c r="C98" s="72"/>
      <c r="D98" s="72"/>
      <c r="E98" s="72"/>
      <c r="F98" s="72"/>
      <c r="G98" s="72"/>
      <c r="H98" s="72"/>
      <c r="I98" s="72"/>
      <c r="J98" s="72"/>
      <c r="K98" s="72"/>
      <c r="L98" s="72"/>
    </row>
    <row r="99" spans="1:12" ht="15.75" customHeight="1" x14ac:dyDescent="0.15">
      <c r="A99" s="72"/>
      <c r="B99" s="72"/>
      <c r="C99" s="72"/>
      <c r="D99" s="72"/>
      <c r="E99" s="72"/>
      <c r="F99" s="72"/>
      <c r="G99" s="72"/>
      <c r="H99" s="72"/>
      <c r="I99" s="72"/>
      <c r="J99" s="72"/>
      <c r="K99" s="72"/>
      <c r="L99" s="72"/>
    </row>
    <row r="100" spans="1:12" ht="15.75" customHeight="1" x14ac:dyDescent="0.15">
      <c r="A100" s="72"/>
      <c r="B100" s="72"/>
      <c r="C100" s="72"/>
      <c r="D100" s="72"/>
      <c r="E100" s="72"/>
      <c r="F100" s="72"/>
      <c r="G100" s="72"/>
      <c r="H100" s="72"/>
      <c r="I100" s="72"/>
      <c r="J100" s="72"/>
      <c r="K100" s="72"/>
      <c r="L100" s="72"/>
    </row>
    <row r="101" spans="1:12" ht="15.75" customHeight="1" x14ac:dyDescent="0.15">
      <c r="A101" s="72"/>
      <c r="B101" s="72"/>
      <c r="C101" s="72"/>
      <c r="D101" s="72"/>
      <c r="E101" s="72"/>
      <c r="F101" s="72"/>
      <c r="G101" s="72"/>
      <c r="H101" s="72"/>
      <c r="I101" s="72"/>
      <c r="J101" s="72"/>
      <c r="K101" s="72"/>
      <c r="L101" s="72"/>
    </row>
    <row r="102" spans="1:12" ht="15.75" customHeight="1" x14ac:dyDescent="0.15">
      <c r="A102" s="72"/>
      <c r="B102" s="72"/>
      <c r="C102" s="72"/>
      <c r="D102" s="72"/>
      <c r="E102" s="72"/>
      <c r="F102" s="72"/>
      <c r="G102" s="72"/>
      <c r="H102" s="72"/>
      <c r="I102" s="72"/>
      <c r="J102" s="72"/>
      <c r="K102" s="72"/>
      <c r="L102" s="72"/>
    </row>
    <row r="103" spans="1:12" ht="15.75" customHeight="1" x14ac:dyDescent="0.15">
      <c r="A103" s="72"/>
      <c r="B103" s="72"/>
      <c r="C103" s="72"/>
      <c r="D103" s="72"/>
      <c r="E103" s="72"/>
      <c r="F103" s="72"/>
      <c r="G103" s="72"/>
      <c r="H103" s="72"/>
      <c r="I103" s="72"/>
      <c r="J103" s="72"/>
      <c r="K103" s="72"/>
      <c r="L103" s="72"/>
    </row>
    <row r="104" spans="1:12" ht="15.75" customHeight="1" x14ac:dyDescent="0.15">
      <c r="A104" s="72"/>
      <c r="B104" s="72"/>
      <c r="C104" s="72"/>
      <c r="D104" s="72"/>
      <c r="E104" s="72"/>
      <c r="F104" s="72"/>
      <c r="G104" s="72"/>
      <c r="H104" s="72"/>
      <c r="I104" s="72"/>
      <c r="J104" s="72"/>
      <c r="K104" s="72"/>
      <c r="L104" s="72"/>
    </row>
    <row r="105" spans="1:12" ht="15.75" customHeight="1" x14ac:dyDescent="0.15">
      <c r="A105" s="72"/>
      <c r="B105" s="72"/>
      <c r="C105" s="72"/>
      <c r="D105" s="72"/>
      <c r="E105" s="72"/>
      <c r="F105" s="72"/>
      <c r="G105" s="72"/>
      <c r="H105" s="72"/>
      <c r="I105" s="72"/>
      <c r="J105" s="72"/>
      <c r="K105" s="72"/>
      <c r="L105" s="72"/>
    </row>
    <row r="106" spans="1:12" ht="15.75" customHeight="1" x14ac:dyDescent="0.15">
      <c r="A106" s="72"/>
      <c r="B106" s="72"/>
      <c r="C106" s="72"/>
      <c r="D106" s="72"/>
      <c r="E106" s="72"/>
      <c r="F106" s="72"/>
      <c r="G106" s="72"/>
      <c r="H106" s="72"/>
      <c r="I106" s="72"/>
      <c r="J106" s="72"/>
      <c r="K106" s="72"/>
      <c r="L106" s="72"/>
    </row>
    <row r="107" spans="1:12" ht="15.75" customHeight="1" x14ac:dyDescent="0.15">
      <c r="A107" s="72"/>
      <c r="B107" s="72"/>
      <c r="C107" s="72"/>
      <c r="D107" s="72"/>
      <c r="E107" s="72"/>
      <c r="F107" s="72"/>
      <c r="G107" s="72"/>
      <c r="H107" s="72"/>
      <c r="I107" s="72"/>
      <c r="J107" s="72"/>
      <c r="K107" s="72"/>
      <c r="L107" s="72"/>
    </row>
    <row r="108" spans="1:12" ht="15.75" customHeight="1" x14ac:dyDescent="0.15">
      <c r="A108" s="72"/>
      <c r="B108" s="72"/>
      <c r="C108" s="72"/>
      <c r="D108" s="72"/>
      <c r="E108" s="72"/>
      <c r="F108" s="72"/>
      <c r="G108" s="72"/>
      <c r="H108" s="72"/>
      <c r="I108" s="72"/>
      <c r="J108" s="72"/>
      <c r="K108" s="72"/>
      <c r="L108" s="72"/>
    </row>
    <row r="109" spans="1:12" ht="15.75" customHeight="1" x14ac:dyDescent="0.15">
      <c r="A109" s="72"/>
      <c r="B109" s="72"/>
      <c r="C109" s="72"/>
      <c r="D109" s="72"/>
      <c r="E109" s="72"/>
      <c r="F109" s="72"/>
      <c r="G109" s="72"/>
      <c r="H109" s="72"/>
      <c r="I109" s="72"/>
      <c r="J109" s="72"/>
      <c r="K109" s="72"/>
      <c r="L109" s="72"/>
    </row>
    <row r="110" spans="1:12" ht="15.75" customHeight="1" x14ac:dyDescent="0.15">
      <c r="A110" s="72"/>
      <c r="B110" s="72"/>
      <c r="C110" s="72"/>
      <c r="D110" s="72"/>
      <c r="E110" s="72"/>
      <c r="F110" s="72"/>
      <c r="G110" s="72"/>
      <c r="H110" s="72"/>
      <c r="I110" s="72"/>
      <c r="J110" s="72"/>
      <c r="K110" s="72"/>
      <c r="L110" s="72"/>
    </row>
    <row r="111" spans="1:12" ht="15.75" customHeight="1" x14ac:dyDescent="0.15">
      <c r="A111" s="72"/>
      <c r="B111" s="72"/>
      <c r="C111" s="72"/>
      <c r="D111" s="72"/>
      <c r="E111" s="72"/>
      <c r="F111" s="72"/>
      <c r="G111" s="72"/>
      <c r="H111" s="72"/>
      <c r="I111" s="72"/>
      <c r="J111" s="72"/>
      <c r="K111" s="72"/>
      <c r="L111" s="72"/>
    </row>
    <row r="112" spans="1:12" ht="15.75" customHeight="1" x14ac:dyDescent="0.15">
      <c r="A112" s="72"/>
      <c r="B112" s="72"/>
      <c r="C112" s="72"/>
      <c r="D112" s="72"/>
      <c r="E112" s="72"/>
      <c r="F112" s="72"/>
      <c r="G112" s="72"/>
      <c r="H112" s="72"/>
      <c r="I112" s="72"/>
      <c r="J112" s="72"/>
      <c r="K112" s="72"/>
      <c r="L112" s="72"/>
    </row>
    <row r="113" spans="1:12" ht="15.75" customHeight="1" x14ac:dyDescent="0.15">
      <c r="A113" s="72"/>
      <c r="B113" s="72"/>
      <c r="C113" s="72"/>
      <c r="D113" s="72"/>
      <c r="E113" s="72"/>
      <c r="F113" s="72"/>
      <c r="G113" s="72"/>
      <c r="H113" s="72"/>
      <c r="I113" s="72"/>
      <c r="J113" s="72"/>
      <c r="K113" s="72"/>
      <c r="L113" s="72"/>
    </row>
    <row r="114" spans="1:12" ht="15.75" customHeight="1" x14ac:dyDescent="0.15">
      <c r="A114" s="72"/>
      <c r="B114" s="72"/>
      <c r="C114" s="72"/>
      <c r="D114" s="72"/>
      <c r="E114" s="72"/>
      <c r="F114" s="72"/>
      <c r="G114" s="72"/>
      <c r="H114" s="72"/>
      <c r="I114" s="72"/>
      <c r="J114" s="72"/>
      <c r="K114" s="72"/>
      <c r="L114" s="72"/>
    </row>
    <row r="115" spans="1:12" ht="15.75" customHeight="1" x14ac:dyDescent="0.15">
      <c r="A115" s="72"/>
      <c r="B115" s="72"/>
      <c r="C115" s="72"/>
      <c r="D115" s="72"/>
      <c r="E115" s="72"/>
      <c r="F115" s="72"/>
      <c r="G115" s="72"/>
      <c r="H115" s="72"/>
      <c r="I115" s="72"/>
      <c r="J115" s="72"/>
      <c r="K115" s="72"/>
      <c r="L115" s="72"/>
    </row>
    <row r="116" spans="1:12" ht="15.75" customHeight="1" x14ac:dyDescent="0.15">
      <c r="A116" s="72"/>
      <c r="B116" s="72"/>
      <c r="C116" s="72"/>
      <c r="D116" s="72"/>
      <c r="E116" s="72"/>
      <c r="F116" s="72"/>
      <c r="G116" s="72"/>
      <c r="H116" s="72"/>
      <c r="I116" s="72"/>
      <c r="J116" s="72"/>
      <c r="K116" s="72"/>
      <c r="L116" s="72"/>
    </row>
    <row r="117" spans="1:12" ht="15.75" customHeight="1" x14ac:dyDescent="0.15">
      <c r="A117" s="72"/>
      <c r="B117" s="72"/>
      <c r="C117" s="72"/>
      <c r="D117" s="72"/>
      <c r="E117" s="72"/>
      <c r="F117" s="72"/>
      <c r="G117" s="72"/>
      <c r="H117" s="72"/>
      <c r="I117" s="72"/>
      <c r="J117" s="72"/>
      <c r="K117" s="72"/>
      <c r="L117" s="72"/>
    </row>
    <row r="118" spans="1:12" ht="15.75" customHeight="1" x14ac:dyDescent="0.15">
      <c r="A118" s="72"/>
      <c r="B118" s="72"/>
      <c r="C118" s="72"/>
      <c r="D118" s="72"/>
      <c r="E118" s="72"/>
      <c r="F118" s="72"/>
      <c r="G118" s="72"/>
      <c r="H118" s="72"/>
      <c r="I118" s="72"/>
      <c r="J118" s="72"/>
      <c r="K118" s="72"/>
      <c r="L118" s="72"/>
    </row>
    <row r="119" spans="1:12" ht="15.75" customHeight="1" x14ac:dyDescent="0.15">
      <c r="A119" s="72"/>
      <c r="B119" s="72"/>
      <c r="C119" s="72"/>
      <c r="D119" s="72"/>
      <c r="E119" s="72"/>
      <c r="F119" s="72"/>
      <c r="G119" s="72"/>
      <c r="H119" s="72"/>
      <c r="I119" s="72"/>
      <c r="J119" s="72"/>
      <c r="K119" s="72"/>
      <c r="L119" s="72"/>
    </row>
    <row r="120" spans="1:12" ht="15.75" customHeight="1" x14ac:dyDescent="0.15">
      <c r="A120" s="72"/>
      <c r="B120" s="72"/>
      <c r="C120" s="72"/>
      <c r="D120" s="72"/>
      <c r="E120" s="72"/>
      <c r="F120" s="72"/>
      <c r="G120" s="72"/>
      <c r="H120" s="72"/>
      <c r="I120" s="72"/>
      <c r="J120" s="72"/>
      <c r="K120" s="72"/>
      <c r="L120" s="72"/>
    </row>
    <row r="121" spans="1:12" ht="15.75" customHeight="1" x14ac:dyDescent="0.15">
      <c r="A121" s="72"/>
      <c r="B121" s="72"/>
      <c r="C121" s="72"/>
      <c r="D121" s="72"/>
      <c r="E121" s="72"/>
      <c r="F121" s="72"/>
      <c r="G121" s="72"/>
      <c r="H121" s="72"/>
      <c r="I121" s="72"/>
      <c r="J121" s="72"/>
      <c r="K121" s="72"/>
      <c r="L121" s="72"/>
    </row>
    <row r="122" spans="1:12" ht="15.75" customHeight="1" x14ac:dyDescent="0.15">
      <c r="A122" s="72"/>
      <c r="B122" s="72"/>
      <c r="C122" s="72"/>
      <c r="D122" s="72"/>
      <c r="E122" s="72"/>
      <c r="F122" s="72"/>
      <c r="G122" s="72"/>
      <c r="H122" s="72"/>
      <c r="I122" s="72"/>
      <c r="J122" s="72"/>
      <c r="K122" s="72"/>
      <c r="L122" s="72"/>
    </row>
    <row r="123" spans="1:12" ht="15.75" customHeight="1" x14ac:dyDescent="0.15">
      <c r="A123" s="72"/>
      <c r="B123" s="72"/>
      <c r="C123" s="72"/>
      <c r="D123" s="72"/>
      <c r="E123" s="72"/>
      <c r="F123" s="72"/>
      <c r="G123" s="72"/>
      <c r="H123" s="72"/>
      <c r="I123" s="72"/>
      <c r="J123" s="72"/>
      <c r="K123" s="72"/>
      <c r="L123" s="72"/>
    </row>
    <row r="124" spans="1:12" ht="15.75" customHeight="1" x14ac:dyDescent="0.15">
      <c r="A124" s="72"/>
      <c r="B124" s="72"/>
      <c r="C124" s="72"/>
      <c r="D124" s="72"/>
      <c r="E124" s="72"/>
      <c r="F124" s="72"/>
      <c r="G124" s="72"/>
      <c r="H124" s="72"/>
      <c r="I124" s="72"/>
      <c r="J124" s="72"/>
      <c r="K124" s="72"/>
      <c r="L124" s="72"/>
    </row>
    <row r="125" spans="1:12" ht="15.75" customHeight="1" x14ac:dyDescent="0.15">
      <c r="A125" s="72"/>
      <c r="B125" s="72"/>
      <c r="C125" s="72"/>
      <c r="D125" s="72"/>
      <c r="E125" s="72"/>
      <c r="F125" s="72"/>
      <c r="G125" s="72"/>
      <c r="H125" s="72"/>
      <c r="I125" s="72"/>
      <c r="J125" s="72"/>
      <c r="K125" s="72"/>
      <c r="L125" s="72"/>
    </row>
    <row r="126" spans="1:12" ht="15.75" customHeight="1" x14ac:dyDescent="0.15">
      <c r="A126" s="72"/>
      <c r="B126" s="72"/>
      <c r="C126" s="72"/>
      <c r="D126" s="72"/>
      <c r="E126" s="72"/>
      <c r="F126" s="72"/>
      <c r="G126" s="72"/>
      <c r="H126" s="72"/>
      <c r="I126" s="72"/>
      <c r="J126" s="72"/>
      <c r="K126" s="72"/>
      <c r="L126" s="72"/>
    </row>
    <row r="127" spans="1:12" ht="15.75" customHeight="1" x14ac:dyDescent="0.15">
      <c r="A127" s="72"/>
      <c r="B127" s="72"/>
      <c r="C127" s="72"/>
      <c r="D127" s="72"/>
      <c r="E127" s="72"/>
      <c r="F127" s="72"/>
      <c r="G127" s="72"/>
      <c r="H127" s="72"/>
      <c r="I127" s="72"/>
      <c r="J127" s="72"/>
      <c r="K127" s="72"/>
      <c r="L127" s="72"/>
    </row>
    <row r="128" spans="1:12" ht="15.75" customHeight="1" x14ac:dyDescent="0.15">
      <c r="A128" s="72"/>
      <c r="B128" s="72"/>
      <c r="C128" s="72"/>
      <c r="D128" s="72"/>
      <c r="E128" s="72"/>
      <c r="F128" s="72"/>
      <c r="G128" s="72"/>
      <c r="H128" s="72"/>
      <c r="I128" s="72"/>
      <c r="J128" s="72"/>
      <c r="K128" s="72"/>
      <c r="L128" s="72"/>
    </row>
    <row r="129" spans="1:12" ht="15.75" customHeight="1" x14ac:dyDescent="0.15">
      <c r="A129" s="72"/>
      <c r="B129" s="72"/>
      <c r="C129" s="72"/>
      <c r="D129" s="72"/>
      <c r="E129" s="72"/>
      <c r="F129" s="72"/>
      <c r="G129" s="72"/>
      <c r="H129" s="72"/>
      <c r="I129" s="72"/>
      <c r="J129" s="72"/>
      <c r="K129" s="72"/>
      <c r="L129" s="72"/>
    </row>
    <row r="130" spans="1:12" ht="15.75" customHeight="1" x14ac:dyDescent="0.15">
      <c r="A130" s="72"/>
      <c r="B130" s="72"/>
      <c r="C130" s="72"/>
      <c r="D130" s="72"/>
      <c r="E130" s="72"/>
      <c r="F130" s="72"/>
      <c r="G130" s="72"/>
      <c r="H130" s="72"/>
      <c r="I130" s="72"/>
      <c r="J130" s="72"/>
      <c r="K130" s="72"/>
      <c r="L130" s="72"/>
    </row>
    <row r="131" spans="1:12" ht="15.75" customHeight="1" x14ac:dyDescent="0.15">
      <c r="A131" s="72"/>
      <c r="B131" s="72"/>
      <c r="C131" s="72"/>
      <c r="D131" s="72"/>
      <c r="E131" s="72"/>
      <c r="F131" s="72"/>
      <c r="G131" s="72"/>
      <c r="H131" s="72"/>
      <c r="I131" s="72"/>
      <c r="J131" s="72"/>
      <c r="K131" s="72"/>
      <c r="L131" s="72"/>
    </row>
    <row r="132" spans="1:12" ht="15.75" customHeight="1" x14ac:dyDescent="0.15">
      <c r="A132" s="72"/>
      <c r="B132" s="72"/>
      <c r="C132" s="72"/>
      <c r="D132" s="72"/>
      <c r="E132" s="72"/>
      <c r="F132" s="72"/>
      <c r="G132" s="72"/>
      <c r="H132" s="72"/>
      <c r="I132" s="72"/>
      <c r="J132" s="72"/>
      <c r="K132" s="72"/>
      <c r="L132" s="72"/>
    </row>
    <row r="133" spans="1:12" ht="15.75" customHeight="1" x14ac:dyDescent="0.15">
      <c r="A133" s="72"/>
      <c r="B133" s="72"/>
      <c r="C133" s="72"/>
      <c r="D133" s="72"/>
      <c r="E133" s="72"/>
      <c r="F133" s="72"/>
      <c r="G133" s="72"/>
      <c r="H133" s="72"/>
      <c r="I133" s="72"/>
      <c r="J133" s="72"/>
      <c r="K133" s="72"/>
      <c r="L133" s="72"/>
    </row>
    <row r="134" spans="1:12" ht="15.75" customHeight="1" x14ac:dyDescent="0.15">
      <c r="A134" s="72"/>
      <c r="B134" s="72"/>
      <c r="C134" s="72"/>
      <c r="D134" s="72"/>
      <c r="E134" s="72"/>
      <c r="F134" s="72"/>
      <c r="G134" s="72"/>
      <c r="H134" s="72"/>
      <c r="I134" s="72"/>
      <c r="J134" s="72"/>
      <c r="K134" s="72"/>
      <c r="L134" s="72"/>
    </row>
    <row r="135" spans="1:12" ht="15.75" customHeight="1" x14ac:dyDescent="0.15">
      <c r="A135" s="72"/>
      <c r="B135" s="72"/>
      <c r="C135" s="72"/>
      <c r="D135" s="72"/>
      <c r="E135" s="72"/>
      <c r="F135" s="72"/>
      <c r="G135" s="72"/>
      <c r="H135" s="72"/>
      <c r="I135" s="72"/>
      <c r="J135" s="72"/>
      <c r="K135" s="72"/>
      <c r="L135" s="72"/>
    </row>
    <row r="136" spans="1:12" ht="15.75" customHeight="1" x14ac:dyDescent="0.15">
      <c r="A136" s="72"/>
      <c r="B136" s="72"/>
      <c r="C136" s="72"/>
      <c r="D136" s="72"/>
      <c r="E136" s="72"/>
      <c r="F136" s="72"/>
      <c r="G136" s="72"/>
      <c r="H136" s="72"/>
      <c r="I136" s="72"/>
      <c r="J136" s="72"/>
      <c r="K136" s="72"/>
      <c r="L136" s="72"/>
    </row>
    <row r="137" spans="1:12" ht="15.75" customHeight="1" x14ac:dyDescent="0.15">
      <c r="A137" s="72"/>
      <c r="B137" s="72"/>
      <c r="C137" s="72"/>
      <c r="D137" s="72"/>
      <c r="E137" s="72"/>
      <c r="F137" s="72"/>
      <c r="G137" s="72"/>
      <c r="H137" s="72"/>
      <c r="I137" s="72"/>
      <c r="J137" s="72"/>
      <c r="K137" s="72"/>
      <c r="L137" s="72"/>
    </row>
    <row r="138" spans="1:12" ht="15.75" customHeight="1" x14ac:dyDescent="0.15">
      <c r="A138" s="72"/>
      <c r="B138" s="72"/>
      <c r="C138" s="72"/>
      <c r="D138" s="72"/>
      <c r="E138" s="72"/>
      <c r="F138" s="72"/>
      <c r="G138" s="72"/>
      <c r="H138" s="72"/>
      <c r="I138" s="72"/>
      <c r="J138" s="72"/>
      <c r="K138" s="72"/>
      <c r="L138" s="72"/>
    </row>
    <row r="139" spans="1:12" ht="15.75" customHeight="1" x14ac:dyDescent="0.15">
      <c r="A139" s="72"/>
      <c r="B139" s="72"/>
      <c r="C139" s="72"/>
      <c r="D139" s="72"/>
      <c r="E139" s="72"/>
      <c r="F139" s="72"/>
      <c r="G139" s="72"/>
      <c r="H139" s="72"/>
      <c r="I139" s="72"/>
      <c r="J139" s="72"/>
      <c r="K139" s="72"/>
      <c r="L139" s="72"/>
    </row>
    <row r="140" spans="1:12" ht="15.75" customHeight="1" x14ac:dyDescent="0.15">
      <c r="A140" s="72"/>
      <c r="B140" s="72"/>
      <c r="C140" s="72"/>
      <c r="D140" s="72"/>
      <c r="E140" s="72"/>
      <c r="F140" s="72"/>
      <c r="G140" s="72"/>
      <c r="H140" s="72"/>
      <c r="I140" s="72"/>
      <c r="J140" s="72"/>
      <c r="K140" s="72"/>
      <c r="L140" s="72"/>
    </row>
    <row r="141" spans="1:12" ht="15.75" customHeight="1" x14ac:dyDescent="0.15">
      <c r="A141" s="72"/>
      <c r="B141" s="72"/>
      <c r="C141" s="72"/>
      <c r="D141" s="72"/>
      <c r="E141" s="72"/>
      <c r="F141" s="72"/>
      <c r="G141" s="72"/>
      <c r="H141" s="72"/>
      <c r="I141" s="72"/>
      <c r="J141" s="72"/>
      <c r="K141" s="72"/>
      <c r="L141" s="72"/>
    </row>
    <row r="142" spans="1:12" ht="15.75" customHeight="1" x14ac:dyDescent="0.15">
      <c r="A142" s="72"/>
      <c r="B142" s="72"/>
      <c r="C142" s="72"/>
      <c r="D142" s="72"/>
      <c r="E142" s="72"/>
      <c r="F142" s="72"/>
      <c r="G142" s="72"/>
      <c r="H142" s="72"/>
      <c r="I142" s="72"/>
      <c r="J142" s="72"/>
      <c r="K142" s="72"/>
      <c r="L142" s="72"/>
    </row>
    <row r="143" spans="1:12" ht="15.75" customHeight="1" x14ac:dyDescent="0.15">
      <c r="A143" s="72"/>
      <c r="B143" s="72"/>
      <c r="C143" s="72"/>
      <c r="D143" s="72"/>
      <c r="E143" s="72"/>
      <c r="F143" s="72"/>
      <c r="G143" s="72"/>
      <c r="H143" s="72"/>
      <c r="I143" s="72"/>
      <c r="J143" s="72"/>
      <c r="K143" s="72"/>
      <c r="L143" s="72"/>
    </row>
    <row r="144" spans="1:12" ht="15.75" customHeight="1" x14ac:dyDescent="0.15">
      <c r="A144" s="72"/>
      <c r="B144" s="72"/>
      <c r="C144" s="72"/>
      <c r="D144" s="72"/>
      <c r="E144" s="72"/>
      <c r="F144" s="72"/>
      <c r="G144" s="72"/>
      <c r="H144" s="72"/>
      <c r="I144" s="72"/>
      <c r="J144" s="72"/>
      <c r="K144" s="72"/>
      <c r="L144" s="72"/>
    </row>
    <row r="145" spans="1:12" ht="15.75" customHeight="1" x14ac:dyDescent="0.15">
      <c r="A145" s="72"/>
      <c r="B145" s="72"/>
      <c r="C145" s="72"/>
      <c r="D145" s="72"/>
      <c r="E145" s="72"/>
      <c r="F145" s="72"/>
      <c r="G145" s="72"/>
      <c r="H145" s="72"/>
      <c r="I145" s="72"/>
      <c r="J145" s="72"/>
      <c r="K145" s="72"/>
      <c r="L145" s="72"/>
    </row>
    <row r="146" spans="1:12" ht="15.75" customHeight="1" x14ac:dyDescent="0.15">
      <c r="A146" s="72"/>
      <c r="B146" s="72"/>
      <c r="C146" s="72"/>
      <c r="D146" s="72"/>
      <c r="E146" s="72"/>
      <c r="F146" s="72"/>
      <c r="G146" s="72"/>
      <c r="H146" s="72"/>
      <c r="I146" s="72"/>
      <c r="J146" s="72"/>
      <c r="K146" s="72"/>
      <c r="L146" s="72"/>
    </row>
    <row r="147" spans="1:12" ht="15.75" customHeight="1" x14ac:dyDescent="0.15">
      <c r="A147" s="72"/>
      <c r="B147" s="72"/>
      <c r="C147" s="72"/>
      <c r="D147" s="72"/>
      <c r="E147" s="72"/>
      <c r="F147" s="72"/>
      <c r="G147" s="72"/>
      <c r="H147" s="72"/>
      <c r="I147" s="72"/>
      <c r="J147" s="72"/>
      <c r="K147" s="72"/>
      <c r="L147" s="72"/>
    </row>
    <row r="148" spans="1:12" ht="15.75" customHeight="1" x14ac:dyDescent="0.15">
      <c r="A148" s="72"/>
      <c r="B148" s="72"/>
      <c r="C148" s="72"/>
      <c r="D148" s="72"/>
      <c r="E148" s="72"/>
      <c r="F148" s="72"/>
      <c r="G148" s="72"/>
      <c r="H148" s="72"/>
      <c r="I148" s="72"/>
      <c r="J148" s="72"/>
      <c r="K148" s="72"/>
      <c r="L148" s="72"/>
    </row>
    <row r="149" spans="1:12" ht="15.75" customHeight="1" x14ac:dyDescent="0.15">
      <c r="A149" s="72"/>
      <c r="B149" s="72"/>
      <c r="C149" s="72"/>
      <c r="D149" s="72"/>
      <c r="E149" s="72"/>
      <c r="F149" s="72"/>
      <c r="G149" s="72"/>
      <c r="H149" s="72"/>
      <c r="I149" s="72"/>
      <c r="J149" s="72"/>
      <c r="K149" s="72"/>
      <c r="L149" s="72"/>
    </row>
    <row r="150" spans="1:12" ht="15.75" customHeight="1" x14ac:dyDescent="0.15">
      <c r="A150" s="72"/>
      <c r="B150" s="72"/>
      <c r="C150" s="72"/>
      <c r="D150" s="72"/>
      <c r="E150" s="72"/>
      <c r="F150" s="72"/>
      <c r="G150" s="72"/>
      <c r="H150" s="72"/>
      <c r="I150" s="72"/>
      <c r="J150" s="72"/>
      <c r="K150" s="72"/>
      <c r="L150" s="72"/>
    </row>
    <row r="151" spans="1:12" ht="15.75" customHeight="1" x14ac:dyDescent="0.15">
      <c r="A151" s="72"/>
      <c r="B151" s="72"/>
      <c r="C151" s="72"/>
      <c r="D151" s="72"/>
      <c r="E151" s="72"/>
      <c r="F151" s="72"/>
      <c r="G151" s="72"/>
      <c r="H151" s="72"/>
      <c r="I151" s="72"/>
      <c r="J151" s="72"/>
      <c r="K151" s="72"/>
      <c r="L151" s="72"/>
    </row>
    <row r="152" spans="1:12" ht="15.75" customHeight="1" x14ac:dyDescent="0.15">
      <c r="A152" s="72"/>
      <c r="B152" s="72"/>
      <c r="C152" s="72"/>
      <c r="D152" s="72"/>
      <c r="E152" s="72"/>
      <c r="F152" s="72"/>
      <c r="G152" s="72"/>
      <c r="H152" s="72"/>
      <c r="I152" s="72"/>
      <c r="J152" s="72"/>
      <c r="K152" s="72"/>
      <c r="L152" s="72"/>
    </row>
    <row r="153" spans="1:12" ht="15.75" customHeight="1" x14ac:dyDescent="0.15">
      <c r="A153" s="72"/>
      <c r="B153" s="72"/>
      <c r="C153" s="72"/>
      <c r="D153" s="72"/>
      <c r="E153" s="72"/>
      <c r="F153" s="72"/>
      <c r="G153" s="72"/>
      <c r="H153" s="72"/>
      <c r="I153" s="72"/>
      <c r="J153" s="72"/>
      <c r="K153" s="72"/>
      <c r="L153" s="72"/>
    </row>
    <row r="154" spans="1:12" ht="15.75" customHeight="1" x14ac:dyDescent="0.15">
      <c r="A154" s="72"/>
      <c r="B154" s="72"/>
      <c r="C154" s="72"/>
      <c r="D154" s="72"/>
      <c r="E154" s="72"/>
      <c r="F154" s="72"/>
      <c r="G154" s="72"/>
      <c r="H154" s="72"/>
      <c r="I154" s="72"/>
      <c r="J154" s="72"/>
      <c r="K154" s="72"/>
      <c r="L154" s="72"/>
    </row>
    <row r="155" spans="1:12" ht="15.75" customHeight="1" x14ac:dyDescent="0.15">
      <c r="A155" s="72"/>
      <c r="B155" s="72"/>
      <c r="C155" s="72"/>
      <c r="D155" s="72"/>
      <c r="E155" s="72"/>
      <c r="F155" s="72"/>
      <c r="G155" s="72"/>
      <c r="H155" s="72"/>
      <c r="I155" s="72"/>
      <c r="J155" s="72"/>
      <c r="K155" s="72"/>
      <c r="L155" s="72"/>
    </row>
    <row r="156" spans="1:12" ht="15.75" customHeight="1" x14ac:dyDescent="0.15">
      <c r="A156" s="72"/>
      <c r="B156" s="72"/>
      <c r="C156" s="72"/>
      <c r="D156" s="72"/>
      <c r="E156" s="72"/>
      <c r="F156" s="72"/>
      <c r="G156" s="72"/>
      <c r="H156" s="72"/>
      <c r="I156" s="72"/>
      <c r="J156" s="72"/>
      <c r="K156" s="72"/>
      <c r="L156" s="72"/>
    </row>
    <row r="157" spans="1:12" ht="15.75" customHeight="1" x14ac:dyDescent="0.15">
      <c r="A157" s="72"/>
      <c r="B157" s="72"/>
      <c r="C157" s="72"/>
      <c r="D157" s="72"/>
      <c r="E157" s="72"/>
      <c r="F157" s="72"/>
      <c r="G157" s="72"/>
      <c r="H157" s="72"/>
      <c r="I157" s="72"/>
      <c r="J157" s="72"/>
      <c r="K157" s="72"/>
      <c r="L157" s="72"/>
    </row>
    <row r="158" spans="1:12" ht="15.75" customHeight="1" x14ac:dyDescent="0.15">
      <c r="A158" s="72"/>
      <c r="B158" s="72"/>
      <c r="C158" s="72"/>
      <c r="D158" s="72"/>
      <c r="E158" s="72"/>
      <c r="F158" s="72"/>
      <c r="G158" s="72"/>
      <c r="H158" s="72"/>
      <c r="I158" s="72"/>
      <c r="J158" s="72"/>
      <c r="K158" s="72"/>
      <c r="L158" s="72"/>
    </row>
    <row r="159" spans="1:12" ht="15.75" customHeight="1" x14ac:dyDescent="0.15">
      <c r="A159" s="72"/>
      <c r="B159" s="72"/>
      <c r="C159" s="72"/>
      <c r="D159" s="72"/>
      <c r="E159" s="72"/>
      <c r="F159" s="72"/>
      <c r="G159" s="72"/>
      <c r="H159" s="72"/>
      <c r="I159" s="72"/>
      <c r="J159" s="72"/>
      <c r="K159" s="72"/>
      <c r="L159" s="72"/>
    </row>
    <row r="160" spans="1:12" ht="15.75" customHeight="1" x14ac:dyDescent="0.15">
      <c r="A160" s="72"/>
      <c r="B160" s="72"/>
      <c r="C160" s="72"/>
      <c r="D160" s="72"/>
      <c r="E160" s="72"/>
      <c r="F160" s="72"/>
      <c r="G160" s="72"/>
      <c r="H160" s="72"/>
      <c r="I160" s="72"/>
      <c r="J160" s="72"/>
      <c r="K160" s="72"/>
      <c r="L160" s="72"/>
    </row>
    <row r="161" spans="1:12" ht="15.75" customHeight="1" x14ac:dyDescent="0.15">
      <c r="A161" s="72"/>
      <c r="B161" s="72"/>
      <c r="C161" s="72"/>
      <c r="D161" s="72"/>
      <c r="E161" s="72"/>
      <c r="F161" s="72"/>
      <c r="G161" s="72"/>
      <c r="H161" s="72"/>
      <c r="I161" s="72"/>
      <c r="J161" s="72"/>
      <c r="K161" s="72"/>
      <c r="L161" s="72"/>
    </row>
    <row r="162" spans="1:12" ht="15.75" customHeight="1" x14ac:dyDescent="0.15">
      <c r="A162" s="72"/>
      <c r="B162" s="72"/>
      <c r="C162" s="72"/>
      <c r="D162" s="72"/>
      <c r="E162" s="72"/>
      <c r="F162" s="72"/>
      <c r="G162" s="72"/>
      <c r="H162" s="72"/>
      <c r="I162" s="72"/>
      <c r="J162" s="72"/>
      <c r="K162" s="72"/>
      <c r="L162" s="72"/>
    </row>
    <row r="163" spans="1:12" ht="15.75" customHeight="1" x14ac:dyDescent="0.15">
      <c r="A163" s="72"/>
      <c r="B163" s="72"/>
      <c r="C163" s="72"/>
      <c r="D163" s="72"/>
      <c r="E163" s="72"/>
      <c r="F163" s="72"/>
      <c r="G163" s="72"/>
      <c r="H163" s="72"/>
      <c r="I163" s="72"/>
      <c r="J163" s="72"/>
      <c r="K163" s="72"/>
      <c r="L163" s="72"/>
    </row>
    <row r="164" spans="1:12" ht="15.75" customHeight="1" x14ac:dyDescent="0.15">
      <c r="A164" s="72"/>
      <c r="B164" s="72"/>
      <c r="C164" s="72"/>
      <c r="D164" s="72"/>
      <c r="E164" s="72"/>
      <c r="F164" s="72"/>
      <c r="G164" s="72"/>
      <c r="H164" s="72"/>
      <c r="I164" s="72"/>
      <c r="J164" s="72"/>
      <c r="K164" s="72"/>
      <c r="L164" s="72"/>
    </row>
    <row r="165" spans="1:12" ht="15.75" customHeight="1" x14ac:dyDescent="0.15">
      <c r="A165" s="72"/>
      <c r="B165" s="72"/>
      <c r="C165" s="72"/>
      <c r="D165" s="72"/>
      <c r="E165" s="72"/>
      <c r="F165" s="72"/>
      <c r="G165" s="72"/>
      <c r="H165" s="72"/>
      <c r="I165" s="72"/>
      <c r="J165" s="72"/>
      <c r="K165" s="72"/>
      <c r="L165" s="72"/>
    </row>
    <row r="166" spans="1:12" ht="15.75" customHeight="1" x14ac:dyDescent="0.15">
      <c r="A166" s="72"/>
      <c r="B166" s="72"/>
      <c r="C166" s="72"/>
      <c r="D166" s="72"/>
      <c r="E166" s="72"/>
      <c r="F166" s="72"/>
      <c r="G166" s="72"/>
      <c r="H166" s="72"/>
      <c r="I166" s="72"/>
      <c r="J166" s="72"/>
      <c r="K166" s="72"/>
      <c r="L166" s="72"/>
    </row>
    <row r="167" spans="1:12" ht="15.75" customHeight="1" x14ac:dyDescent="0.15">
      <c r="A167" s="72"/>
      <c r="B167" s="72"/>
      <c r="C167" s="72"/>
      <c r="D167" s="72"/>
      <c r="E167" s="72"/>
      <c r="F167" s="72"/>
      <c r="G167" s="72"/>
      <c r="H167" s="72"/>
      <c r="I167" s="72"/>
      <c r="J167" s="72"/>
      <c r="K167" s="72"/>
      <c r="L167" s="72"/>
    </row>
    <row r="168" spans="1:12" ht="15.75" customHeight="1" x14ac:dyDescent="0.15">
      <c r="A168" s="72"/>
      <c r="B168" s="72"/>
      <c r="C168" s="72"/>
      <c r="D168" s="72"/>
      <c r="E168" s="72"/>
      <c r="F168" s="72"/>
      <c r="G168" s="72"/>
      <c r="H168" s="72"/>
      <c r="I168" s="72"/>
      <c r="J168" s="72"/>
      <c r="K168" s="72"/>
      <c r="L168" s="72"/>
    </row>
    <row r="169" spans="1:12" ht="15.75" customHeight="1" x14ac:dyDescent="0.15">
      <c r="A169" s="72"/>
      <c r="B169" s="72"/>
      <c r="C169" s="72"/>
      <c r="D169" s="72"/>
      <c r="E169" s="72"/>
      <c r="F169" s="72"/>
      <c r="G169" s="72"/>
      <c r="H169" s="72"/>
      <c r="I169" s="72"/>
      <c r="J169" s="72"/>
      <c r="K169" s="72"/>
      <c r="L169" s="72"/>
    </row>
    <row r="170" spans="1:12" ht="15.75" customHeight="1" x14ac:dyDescent="0.15">
      <c r="A170" s="72"/>
      <c r="B170" s="72"/>
      <c r="C170" s="72"/>
      <c r="D170" s="72"/>
      <c r="E170" s="72"/>
      <c r="F170" s="72"/>
      <c r="G170" s="72"/>
      <c r="H170" s="72"/>
      <c r="I170" s="72"/>
      <c r="J170" s="72"/>
      <c r="K170" s="72"/>
      <c r="L170" s="72"/>
    </row>
    <row r="171" spans="1:12" ht="15.75" customHeight="1" x14ac:dyDescent="0.15">
      <c r="A171" s="72"/>
      <c r="B171" s="72"/>
      <c r="C171" s="72"/>
      <c r="D171" s="72"/>
      <c r="E171" s="72"/>
      <c r="F171" s="72"/>
      <c r="G171" s="72"/>
      <c r="H171" s="72"/>
      <c r="I171" s="72"/>
      <c r="J171" s="72"/>
      <c r="K171" s="72"/>
      <c r="L171" s="72"/>
    </row>
    <row r="172" spans="1:12" ht="15.75" customHeight="1" x14ac:dyDescent="0.15">
      <c r="A172" s="72"/>
      <c r="B172" s="72"/>
      <c r="C172" s="72"/>
      <c r="D172" s="72"/>
      <c r="E172" s="72"/>
      <c r="F172" s="72"/>
      <c r="G172" s="72"/>
      <c r="H172" s="72"/>
      <c r="I172" s="72"/>
      <c r="J172" s="72"/>
      <c r="K172" s="72"/>
      <c r="L172" s="72"/>
    </row>
    <row r="173" spans="1:12" ht="15.75" customHeight="1" x14ac:dyDescent="0.15">
      <c r="A173" s="72"/>
      <c r="B173" s="72"/>
      <c r="C173" s="72"/>
      <c r="D173" s="72"/>
      <c r="E173" s="72"/>
      <c r="F173" s="72"/>
      <c r="G173" s="72"/>
      <c r="H173" s="72"/>
      <c r="I173" s="72"/>
      <c r="J173" s="72"/>
      <c r="K173" s="72"/>
      <c r="L173" s="72"/>
    </row>
    <row r="174" spans="1:12" ht="15.75" customHeight="1" x14ac:dyDescent="0.15">
      <c r="A174" s="72"/>
      <c r="B174" s="72"/>
      <c r="C174" s="72"/>
      <c r="D174" s="72"/>
      <c r="E174" s="72"/>
      <c r="F174" s="72"/>
      <c r="G174" s="72"/>
      <c r="H174" s="72"/>
      <c r="I174" s="72"/>
      <c r="J174" s="72"/>
      <c r="K174" s="72"/>
      <c r="L174" s="72"/>
    </row>
    <row r="175" spans="1:12" ht="15.75" customHeight="1" x14ac:dyDescent="0.15">
      <c r="A175" s="72"/>
      <c r="B175" s="72"/>
      <c r="C175" s="72"/>
      <c r="D175" s="72"/>
      <c r="E175" s="72"/>
      <c r="F175" s="72"/>
      <c r="G175" s="72"/>
      <c r="H175" s="72"/>
      <c r="I175" s="72"/>
      <c r="J175" s="72"/>
      <c r="K175" s="72"/>
      <c r="L175" s="72"/>
    </row>
    <row r="176" spans="1:12" ht="15.75" customHeight="1" x14ac:dyDescent="0.15">
      <c r="A176" s="72"/>
      <c r="B176" s="72"/>
      <c r="C176" s="72"/>
      <c r="D176" s="72"/>
      <c r="E176" s="72"/>
      <c r="F176" s="72"/>
      <c r="G176" s="72"/>
      <c r="H176" s="72"/>
      <c r="I176" s="72"/>
      <c r="J176" s="72"/>
      <c r="K176" s="72"/>
      <c r="L176" s="72"/>
    </row>
    <row r="177" spans="1:12" ht="15.75" customHeight="1" x14ac:dyDescent="0.15">
      <c r="A177" s="72"/>
      <c r="B177" s="72"/>
      <c r="C177" s="72"/>
      <c r="D177" s="72"/>
      <c r="E177" s="72"/>
      <c r="F177" s="72"/>
      <c r="G177" s="72"/>
      <c r="H177" s="72"/>
      <c r="I177" s="72"/>
      <c r="J177" s="72"/>
      <c r="K177" s="72"/>
      <c r="L177" s="72"/>
    </row>
    <row r="178" spans="1:12" ht="15.75" customHeight="1" x14ac:dyDescent="0.15">
      <c r="A178" s="72"/>
      <c r="B178" s="72"/>
      <c r="C178" s="72"/>
      <c r="D178" s="72"/>
      <c r="E178" s="72"/>
      <c r="F178" s="72"/>
      <c r="G178" s="72"/>
      <c r="H178" s="72"/>
      <c r="I178" s="72"/>
      <c r="J178" s="72"/>
      <c r="K178" s="72"/>
      <c r="L178" s="72"/>
    </row>
    <row r="179" spans="1:12" ht="15.75" customHeight="1" x14ac:dyDescent="0.15">
      <c r="A179" s="72"/>
      <c r="B179" s="72"/>
      <c r="C179" s="72"/>
      <c r="D179" s="72"/>
      <c r="E179" s="72"/>
      <c r="F179" s="72"/>
      <c r="G179" s="72"/>
      <c r="H179" s="72"/>
      <c r="I179" s="72"/>
      <c r="J179" s="72"/>
      <c r="K179" s="72"/>
      <c r="L179" s="72"/>
    </row>
    <row r="180" spans="1:12" ht="15.75" customHeight="1" x14ac:dyDescent="0.15">
      <c r="A180" s="72"/>
      <c r="B180" s="72"/>
      <c r="C180" s="72"/>
      <c r="D180" s="72"/>
      <c r="E180" s="72"/>
      <c r="F180" s="72"/>
      <c r="G180" s="72"/>
      <c r="H180" s="72"/>
      <c r="I180" s="72"/>
      <c r="J180" s="72"/>
      <c r="K180" s="72"/>
      <c r="L180" s="72"/>
    </row>
    <row r="181" spans="1:12" ht="15.75" customHeight="1" x14ac:dyDescent="0.15">
      <c r="A181" s="72"/>
      <c r="B181" s="72"/>
      <c r="C181" s="72"/>
      <c r="D181" s="72"/>
      <c r="E181" s="72"/>
      <c r="F181" s="72"/>
      <c r="G181" s="72"/>
      <c r="H181" s="72"/>
      <c r="I181" s="72"/>
      <c r="J181" s="72"/>
      <c r="K181" s="72"/>
      <c r="L181" s="72"/>
    </row>
    <row r="182" spans="1:12" ht="15.75" customHeight="1" x14ac:dyDescent="0.15">
      <c r="A182" s="72"/>
      <c r="B182" s="72"/>
      <c r="C182" s="72"/>
      <c r="D182" s="72"/>
      <c r="E182" s="72"/>
      <c r="F182" s="72"/>
      <c r="G182" s="72"/>
      <c r="H182" s="72"/>
      <c r="I182" s="72"/>
      <c r="J182" s="72"/>
      <c r="K182" s="72"/>
      <c r="L182" s="72"/>
    </row>
    <row r="183" spans="1:12" ht="15.75" customHeight="1" x14ac:dyDescent="0.15">
      <c r="A183" s="72"/>
      <c r="B183" s="72"/>
      <c r="C183" s="72"/>
      <c r="D183" s="72"/>
      <c r="E183" s="72"/>
      <c r="F183" s="72"/>
      <c r="G183" s="72"/>
      <c r="H183" s="72"/>
      <c r="I183" s="72"/>
      <c r="J183" s="72"/>
      <c r="K183" s="72"/>
      <c r="L183" s="72"/>
    </row>
    <row r="184" spans="1:12" ht="15.75" customHeight="1" x14ac:dyDescent="0.15">
      <c r="A184" s="72"/>
      <c r="B184" s="72"/>
      <c r="C184" s="72"/>
      <c r="D184" s="72"/>
      <c r="E184" s="72"/>
      <c r="F184" s="72"/>
      <c r="G184" s="72"/>
      <c r="H184" s="72"/>
      <c r="I184" s="72"/>
      <c r="J184" s="72"/>
      <c r="K184" s="72"/>
      <c r="L184" s="72"/>
    </row>
    <row r="185" spans="1:12" ht="15.75" customHeight="1" x14ac:dyDescent="0.15">
      <c r="A185" s="72"/>
      <c r="B185" s="72"/>
      <c r="C185" s="72"/>
      <c r="D185" s="72"/>
      <c r="E185" s="72"/>
      <c r="F185" s="72"/>
      <c r="G185" s="72"/>
      <c r="H185" s="72"/>
      <c r="I185" s="72"/>
      <c r="J185" s="72"/>
      <c r="K185" s="72"/>
      <c r="L185" s="72"/>
    </row>
    <row r="186" spans="1:12" ht="15.75" customHeight="1" x14ac:dyDescent="0.15">
      <c r="A186" s="72"/>
      <c r="B186" s="72"/>
      <c r="C186" s="72"/>
      <c r="D186" s="72"/>
      <c r="E186" s="72"/>
      <c r="F186" s="72"/>
      <c r="G186" s="72"/>
      <c r="H186" s="72"/>
      <c r="I186" s="72"/>
      <c r="J186" s="72"/>
      <c r="K186" s="72"/>
      <c r="L186" s="72"/>
    </row>
    <row r="187" spans="1:12" ht="15.75" customHeight="1" x14ac:dyDescent="0.15">
      <c r="A187" s="72"/>
      <c r="B187" s="72"/>
      <c r="C187" s="72"/>
      <c r="D187" s="72"/>
      <c r="E187" s="72"/>
      <c r="F187" s="72"/>
      <c r="G187" s="72"/>
      <c r="H187" s="72"/>
      <c r="I187" s="72"/>
      <c r="J187" s="72"/>
      <c r="K187" s="72"/>
      <c r="L187" s="72"/>
    </row>
    <row r="188" spans="1:12" ht="15.75" customHeight="1" x14ac:dyDescent="0.15">
      <c r="A188" s="72"/>
      <c r="B188" s="72"/>
      <c r="C188" s="72"/>
      <c r="D188" s="72"/>
      <c r="E188" s="72"/>
      <c r="F188" s="72"/>
      <c r="G188" s="72"/>
      <c r="H188" s="72"/>
      <c r="I188" s="72"/>
      <c r="J188" s="72"/>
      <c r="K188" s="72"/>
      <c r="L188" s="72"/>
    </row>
    <row r="189" spans="1:12" ht="15.75" customHeight="1" x14ac:dyDescent="0.15">
      <c r="A189" s="72"/>
      <c r="B189" s="72"/>
      <c r="C189" s="72"/>
      <c r="D189" s="72"/>
      <c r="E189" s="72"/>
      <c r="F189" s="72"/>
      <c r="G189" s="72"/>
      <c r="H189" s="72"/>
      <c r="I189" s="72"/>
      <c r="J189" s="72"/>
      <c r="K189" s="72"/>
      <c r="L189" s="72"/>
    </row>
    <row r="190" spans="1:12" ht="15.75" customHeight="1" x14ac:dyDescent="0.15">
      <c r="A190" s="72"/>
      <c r="B190" s="72"/>
      <c r="C190" s="72"/>
      <c r="D190" s="72"/>
      <c r="E190" s="72"/>
      <c r="F190" s="72"/>
      <c r="G190" s="72"/>
      <c r="H190" s="72"/>
      <c r="I190" s="72"/>
      <c r="J190" s="72"/>
      <c r="K190" s="72"/>
      <c r="L190" s="72"/>
    </row>
    <row r="191" spans="1:12" ht="15.75" customHeight="1" x14ac:dyDescent="0.15">
      <c r="A191" s="72"/>
      <c r="B191" s="72"/>
      <c r="C191" s="72"/>
      <c r="D191" s="72"/>
      <c r="E191" s="72"/>
      <c r="F191" s="72"/>
      <c r="G191" s="72"/>
      <c r="H191" s="72"/>
      <c r="I191" s="72"/>
      <c r="J191" s="72"/>
      <c r="K191" s="72"/>
      <c r="L191" s="72"/>
    </row>
    <row r="192" spans="1:12" ht="15.75" customHeight="1" x14ac:dyDescent="0.15">
      <c r="A192" s="72"/>
      <c r="B192" s="72"/>
      <c r="C192" s="72"/>
      <c r="D192" s="72"/>
      <c r="E192" s="72"/>
      <c r="F192" s="72"/>
      <c r="G192" s="72"/>
      <c r="H192" s="72"/>
      <c r="I192" s="72"/>
      <c r="J192" s="72"/>
      <c r="K192" s="72"/>
      <c r="L192" s="72"/>
    </row>
    <row r="193" spans="1:12" ht="15.75" customHeight="1" x14ac:dyDescent="0.15">
      <c r="A193" s="72"/>
      <c r="B193" s="72"/>
      <c r="C193" s="72"/>
      <c r="D193" s="72"/>
      <c r="E193" s="72"/>
      <c r="F193" s="72"/>
      <c r="G193" s="72"/>
      <c r="H193" s="72"/>
      <c r="I193" s="72"/>
      <c r="J193" s="72"/>
      <c r="K193" s="72"/>
      <c r="L193" s="72"/>
    </row>
    <row r="194" spans="1:12" ht="15.75" customHeight="1" x14ac:dyDescent="0.15">
      <c r="A194" s="72"/>
      <c r="B194" s="72"/>
      <c r="C194" s="72"/>
      <c r="D194" s="72"/>
      <c r="E194" s="72"/>
      <c r="F194" s="72"/>
      <c r="G194" s="72"/>
      <c r="H194" s="72"/>
      <c r="I194" s="72"/>
      <c r="J194" s="72"/>
      <c r="K194" s="72"/>
      <c r="L194" s="72"/>
    </row>
    <row r="195" spans="1:12" ht="15.75" customHeight="1" x14ac:dyDescent="0.15">
      <c r="A195" s="72"/>
      <c r="B195" s="72"/>
      <c r="C195" s="72"/>
      <c r="D195" s="72"/>
      <c r="E195" s="72"/>
      <c r="F195" s="72"/>
      <c r="G195" s="72"/>
      <c r="H195" s="72"/>
      <c r="I195" s="72"/>
      <c r="J195" s="72"/>
      <c r="K195" s="72"/>
      <c r="L195" s="72"/>
    </row>
    <row r="196" spans="1:12" ht="15.75" customHeight="1" x14ac:dyDescent="0.15">
      <c r="A196" s="72"/>
      <c r="B196" s="72"/>
      <c r="C196" s="72"/>
      <c r="D196" s="72"/>
      <c r="E196" s="72"/>
      <c r="F196" s="72"/>
      <c r="G196" s="72"/>
      <c r="H196" s="72"/>
      <c r="I196" s="72"/>
      <c r="J196" s="72"/>
      <c r="K196" s="72"/>
      <c r="L196" s="72"/>
    </row>
    <row r="197" spans="1:12" ht="15.75" customHeight="1" x14ac:dyDescent="0.15">
      <c r="A197" s="72"/>
      <c r="B197" s="72"/>
      <c r="C197" s="72"/>
      <c r="D197" s="72"/>
      <c r="E197" s="72"/>
      <c r="F197" s="72"/>
      <c r="G197" s="72"/>
      <c r="H197" s="72"/>
      <c r="I197" s="72"/>
      <c r="J197" s="72"/>
      <c r="K197" s="72"/>
      <c r="L197" s="72"/>
    </row>
    <row r="198" spans="1:12" ht="15.75" customHeight="1" x14ac:dyDescent="0.15">
      <c r="A198" s="72"/>
      <c r="B198" s="72"/>
      <c r="C198" s="72"/>
      <c r="D198" s="72"/>
      <c r="E198" s="72"/>
      <c r="F198" s="72"/>
      <c r="G198" s="72"/>
      <c r="H198" s="72"/>
      <c r="I198" s="72"/>
      <c r="J198" s="72"/>
      <c r="K198" s="72"/>
      <c r="L198" s="72"/>
    </row>
    <row r="199" spans="1:12" ht="15.75" customHeight="1" x14ac:dyDescent="0.15">
      <c r="A199" s="72"/>
      <c r="B199" s="72"/>
      <c r="C199" s="72"/>
      <c r="D199" s="72"/>
      <c r="E199" s="72"/>
      <c r="F199" s="72"/>
      <c r="G199" s="72"/>
      <c r="H199" s="72"/>
      <c r="I199" s="72"/>
      <c r="J199" s="72"/>
      <c r="K199" s="72"/>
      <c r="L199" s="72"/>
    </row>
    <row r="200" spans="1:12" ht="15.75" customHeight="1" x14ac:dyDescent="0.15">
      <c r="A200" s="72"/>
      <c r="B200" s="72"/>
      <c r="C200" s="72"/>
      <c r="D200" s="72"/>
      <c r="E200" s="72"/>
      <c r="F200" s="72"/>
      <c r="G200" s="72"/>
      <c r="H200" s="72"/>
      <c r="I200" s="72"/>
      <c r="J200" s="72"/>
      <c r="K200" s="72"/>
      <c r="L200" s="72"/>
    </row>
    <row r="201" spans="1:12" ht="15.75" customHeight="1" x14ac:dyDescent="0.15">
      <c r="A201" s="72"/>
      <c r="B201" s="72"/>
      <c r="C201" s="72"/>
      <c r="D201" s="72"/>
      <c r="E201" s="72"/>
      <c r="F201" s="72"/>
      <c r="G201" s="72"/>
      <c r="H201" s="72"/>
      <c r="I201" s="72"/>
      <c r="J201" s="72"/>
      <c r="K201" s="72"/>
      <c r="L201" s="72"/>
    </row>
    <row r="202" spans="1:12" ht="15.75" customHeight="1" x14ac:dyDescent="0.15">
      <c r="A202" s="72"/>
      <c r="B202" s="72"/>
      <c r="C202" s="72"/>
      <c r="D202" s="72"/>
      <c r="E202" s="72"/>
      <c r="F202" s="72"/>
      <c r="G202" s="72"/>
      <c r="H202" s="72"/>
      <c r="I202" s="72"/>
      <c r="J202" s="72"/>
      <c r="K202" s="72"/>
      <c r="L202" s="72"/>
    </row>
    <row r="203" spans="1:12" ht="15.75" customHeight="1" x14ac:dyDescent="0.15">
      <c r="A203" s="72"/>
      <c r="B203" s="72"/>
      <c r="C203" s="72"/>
      <c r="D203" s="72"/>
      <c r="E203" s="72"/>
      <c r="F203" s="72"/>
      <c r="G203" s="72"/>
      <c r="H203" s="72"/>
      <c r="I203" s="72"/>
      <c r="J203" s="72"/>
      <c r="K203" s="72"/>
      <c r="L203" s="72"/>
    </row>
    <row r="204" spans="1:12" ht="15.75" customHeight="1" x14ac:dyDescent="0.15">
      <c r="A204" s="72"/>
      <c r="B204" s="72"/>
      <c r="C204" s="72"/>
      <c r="D204" s="72"/>
      <c r="E204" s="72"/>
      <c r="F204" s="72"/>
      <c r="G204" s="72"/>
      <c r="H204" s="72"/>
      <c r="I204" s="72"/>
      <c r="J204" s="72"/>
      <c r="K204" s="72"/>
      <c r="L204" s="72"/>
    </row>
    <row r="205" spans="1:12" ht="15.75" customHeight="1" x14ac:dyDescent="0.15">
      <c r="A205" s="72"/>
      <c r="B205" s="72"/>
      <c r="C205" s="72"/>
      <c r="D205" s="72"/>
      <c r="E205" s="72"/>
      <c r="F205" s="72"/>
      <c r="G205" s="72"/>
      <c r="H205" s="72"/>
      <c r="I205" s="72"/>
      <c r="J205" s="72"/>
      <c r="K205" s="72"/>
      <c r="L205" s="72"/>
    </row>
    <row r="206" spans="1:12" ht="15.75" customHeight="1" x14ac:dyDescent="0.15">
      <c r="A206" s="72"/>
      <c r="B206" s="72"/>
      <c r="C206" s="72"/>
      <c r="D206" s="72"/>
      <c r="E206" s="72"/>
      <c r="F206" s="72"/>
      <c r="G206" s="72"/>
      <c r="H206" s="72"/>
      <c r="I206" s="72"/>
      <c r="J206" s="72"/>
      <c r="K206" s="72"/>
      <c r="L206" s="72"/>
    </row>
    <row r="207" spans="1:12" ht="15.75" customHeight="1" x14ac:dyDescent="0.15">
      <c r="A207" s="72"/>
      <c r="B207" s="72"/>
      <c r="C207" s="72"/>
      <c r="D207" s="72"/>
      <c r="E207" s="72"/>
      <c r="F207" s="72"/>
      <c r="G207" s="72"/>
      <c r="H207" s="72"/>
      <c r="I207" s="72"/>
      <c r="J207" s="72"/>
      <c r="K207" s="72"/>
      <c r="L207" s="72"/>
    </row>
    <row r="208" spans="1:12" ht="15.75" customHeight="1" x14ac:dyDescent="0.15">
      <c r="A208" s="72"/>
      <c r="B208" s="72"/>
      <c r="C208" s="72"/>
      <c r="D208" s="72"/>
      <c r="E208" s="72"/>
      <c r="F208" s="72"/>
      <c r="G208" s="72"/>
      <c r="H208" s="72"/>
      <c r="I208" s="72"/>
      <c r="J208" s="72"/>
      <c r="K208" s="72"/>
      <c r="L208" s="72"/>
    </row>
    <row r="209" spans="1:12" ht="15.75" customHeight="1" x14ac:dyDescent="0.15">
      <c r="A209" s="72"/>
      <c r="B209" s="72"/>
      <c r="C209" s="72"/>
      <c r="D209" s="72"/>
      <c r="E209" s="72"/>
      <c r="F209" s="72"/>
      <c r="G209" s="72"/>
      <c r="H209" s="72"/>
      <c r="I209" s="72"/>
      <c r="J209" s="72"/>
      <c r="K209" s="72"/>
      <c r="L209" s="72"/>
    </row>
    <row r="210" spans="1:12" ht="15.75" customHeight="1" x14ac:dyDescent="0.15">
      <c r="A210" s="72"/>
      <c r="B210" s="72"/>
      <c r="C210" s="72"/>
      <c r="D210" s="72"/>
      <c r="E210" s="72"/>
      <c r="F210" s="72"/>
      <c r="G210" s="72"/>
      <c r="H210" s="72"/>
      <c r="I210" s="72"/>
      <c r="J210" s="72"/>
      <c r="K210" s="72"/>
      <c r="L210" s="72"/>
    </row>
    <row r="211" spans="1:12" ht="15.75" customHeight="1" x14ac:dyDescent="0.15">
      <c r="A211" s="72"/>
      <c r="B211" s="72"/>
      <c r="C211" s="72"/>
      <c r="D211" s="72"/>
      <c r="E211" s="72"/>
      <c r="F211" s="72"/>
      <c r="G211" s="72"/>
      <c r="H211" s="72"/>
      <c r="I211" s="72"/>
      <c r="J211" s="72"/>
      <c r="K211" s="72"/>
      <c r="L211" s="72"/>
    </row>
    <row r="212" spans="1:12" ht="15.75" customHeight="1" x14ac:dyDescent="0.15">
      <c r="A212" s="72"/>
      <c r="B212" s="72"/>
      <c r="C212" s="72"/>
      <c r="D212" s="72"/>
      <c r="E212" s="72"/>
      <c r="F212" s="72"/>
      <c r="G212" s="72"/>
      <c r="H212" s="72"/>
      <c r="I212" s="72"/>
      <c r="J212" s="72"/>
      <c r="K212" s="72"/>
      <c r="L212" s="72"/>
    </row>
    <row r="213" spans="1:12" ht="15.75" customHeight="1" x14ac:dyDescent="0.15">
      <c r="A213" s="72"/>
      <c r="B213" s="72"/>
      <c r="C213" s="72"/>
      <c r="D213" s="72"/>
      <c r="E213" s="72"/>
      <c r="F213" s="72"/>
      <c r="G213" s="72"/>
      <c r="H213" s="72"/>
      <c r="I213" s="72"/>
      <c r="J213" s="72"/>
      <c r="K213" s="72"/>
      <c r="L213" s="72"/>
    </row>
    <row r="214" spans="1:12" ht="15.75" customHeight="1" x14ac:dyDescent="0.15">
      <c r="A214" s="72"/>
      <c r="B214" s="72"/>
      <c r="C214" s="72"/>
      <c r="D214" s="72"/>
      <c r="E214" s="72"/>
      <c r="F214" s="72"/>
      <c r="G214" s="72"/>
      <c r="H214" s="72"/>
      <c r="I214" s="72"/>
      <c r="J214" s="72"/>
      <c r="K214" s="72"/>
      <c r="L214" s="72"/>
    </row>
    <row r="215" spans="1:12" ht="15.75" customHeight="1" x14ac:dyDescent="0.15">
      <c r="A215" s="72"/>
      <c r="B215" s="72"/>
      <c r="C215" s="72"/>
      <c r="D215" s="72"/>
      <c r="E215" s="72"/>
      <c r="F215" s="72"/>
      <c r="G215" s="72"/>
      <c r="H215" s="72"/>
      <c r="I215" s="72"/>
      <c r="J215" s="72"/>
      <c r="K215" s="72"/>
      <c r="L215" s="72"/>
    </row>
    <row r="216" spans="1:12" ht="15.75" customHeight="1" x14ac:dyDescent="0.15">
      <c r="A216" s="72"/>
      <c r="B216" s="72"/>
      <c r="C216" s="72"/>
      <c r="D216" s="72"/>
      <c r="E216" s="72"/>
      <c r="F216" s="72"/>
      <c r="G216" s="72"/>
      <c r="H216" s="72"/>
      <c r="I216" s="72"/>
      <c r="J216" s="72"/>
      <c r="K216" s="72"/>
      <c r="L216" s="72"/>
    </row>
    <row r="217" spans="1:12" ht="15.75" customHeight="1" x14ac:dyDescent="0.15">
      <c r="A217" s="72"/>
      <c r="B217" s="72"/>
      <c r="C217" s="72"/>
      <c r="D217" s="72"/>
      <c r="E217" s="72"/>
      <c r="F217" s="72"/>
      <c r="G217" s="72"/>
      <c r="H217" s="72"/>
      <c r="I217" s="72"/>
      <c r="J217" s="72"/>
      <c r="K217" s="72"/>
      <c r="L217" s="72"/>
    </row>
    <row r="218" spans="1:12" ht="15.75" customHeight="1" x14ac:dyDescent="0.15">
      <c r="A218" s="72"/>
      <c r="B218" s="72"/>
      <c r="C218" s="72"/>
      <c r="D218" s="72"/>
      <c r="E218" s="72"/>
      <c r="F218" s="72"/>
      <c r="G218" s="72"/>
      <c r="H218" s="72"/>
      <c r="I218" s="72"/>
      <c r="J218" s="72"/>
      <c r="K218" s="72"/>
      <c r="L218" s="72"/>
    </row>
    <row r="219" spans="1:12" ht="15.75" customHeight="1" x14ac:dyDescent="0.15">
      <c r="A219" s="72"/>
      <c r="B219" s="72"/>
      <c r="C219" s="72"/>
      <c r="D219" s="72"/>
      <c r="E219" s="72"/>
      <c r="F219" s="72"/>
      <c r="G219" s="72"/>
      <c r="H219" s="72"/>
      <c r="I219" s="72"/>
      <c r="J219" s="72"/>
      <c r="K219" s="72"/>
      <c r="L219" s="72"/>
    </row>
    <row r="220" spans="1:12" ht="15.75" customHeight="1" x14ac:dyDescent="0.15">
      <c r="A220" s="72"/>
      <c r="B220" s="72"/>
      <c r="C220" s="72"/>
      <c r="D220" s="72"/>
      <c r="E220" s="72"/>
      <c r="F220" s="72"/>
      <c r="G220" s="72"/>
      <c r="H220" s="72"/>
      <c r="I220" s="72"/>
      <c r="J220" s="72"/>
      <c r="K220" s="72"/>
      <c r="L220" s="72"/>
    </row>
    <row r="221" spans="1:12" ht="15.75" customHeight="1" x14ac:dyDescent="0.15">
      <c r="A221" s="72"/>
      <c r="B221" s="72"/>
      <c r="C221" s="72"/>
      <c r="D221" s="72"/>
      <c r="E221" s="72"/>
      <c r="F221" s="72"/>
      <c r="G221" s="72"/>
      <c r="H221" s="72"/>
      <c r="I221" s="72"/>
      <c r="J221" s="72"/>
      <c r="K221" s="72"/>
      <c r="L221" s="72"/>
    </row>
    <row r="222" spans="1:12" ht="15.75" customHeight="1" x14ac:dyDescent="0.15">
      <c r="A222" s="72"/>
      <c r="B222" s="72"/>
      <c r="C222" s="72"/>
      <c r="D222" s="72"/>
      <c r="E222" s="72"/>
      <c r="F222" s="72"/>
      <c r="G222" s="72"/>
      <c r="H222" s="72"/>
      <c r="I222" s="72"/>
      <c r="J222" s="72"/>
      <c r="K222" s="72"/>
      <c r="L222" s="72"/>
    </row>
    <row r="223" spans="1:12" ht="15.75" customHeight="1" x14ac:dyDescent="0.15">
      <c r="A223" s="72"/>
      <c r="B223" s="72"/>
      <c r="C223" s="72"/>
      <c r="D223" s="72"/>
      <c r="E223" s="72"/>
      <c r="F223" s="72"/>
      <c r="G223" s="72"/>
      <c r="H223" s="72"/>
      <c r="I223" s="72"/>
      <c r="J223" s="72"/>
      <c r="K223" s="72"/>
      <c r="L223" s="72"/>
    </row>
    <row r="224" spans="1:12" ht="15.75" customHeight="1" x14ac:dyDescent="0.15">
      <c r="A224" s="72"/>
      <c r="B224" s="72"/>
      <c r="C224" s="72"/>
      <c r="D224" s="72"/>
      <c r="E224" s="72"/>
      <c r="F224" s="72"/>
      <c r="G224" s="72"/>
      <c r="H224" s="72"/>
      <c r="I224" s="72"/>
      <c r="J224" s="72"/>
      <c r="K224" s="72"/>
      <c r="L224" s="72"/>
    </row>
    <row r="225" spans="1:12" ht="15.75" customHeight="1" x14ac:dyDescent="0.15">
      <c r="A225" s="72"/>
      <c r="B225" s="72"/>
      <c r="C225" s="72"/>
      <c r="D225" s="72"/>
      <c r="E225" s="72"/>
      <c r="F225" s="72"/>
      <c r="G225" s="72"/>
      <c r="H225" s="72"/>
      <c r="I225" s="72"/>
      <c r="J225" s="72"/>
      <c r="K225" s="72"/>
      <c r="L225" s="72"/>
    </row>
    <row r="226" spans="1:12" ht="15.75" customHeight="1" x14ac:dyDescent="0.15">
      <c r="A226" s="72"/>
      <c r="B226" s="72"/>
      <c r="C226" s="72"/>
      <c r="D226" s="72"/>
      <c r="E226" s="72"/>
      <c r="F226" s="72"/>
      <c r="G226" s="72"/>
      <c r="H226" s="72"/>
      <c r="I226" s="72"/>
      <c r="J226" s="72"/>
      <c r="K226" s="72"/>
      <c r="L226" s="72"/>
    </row>
    <row r="227" spans="1:12" ht="15.75" customHeight="1" x14ac:dyDescent="0.15">
      <c r="A227" s="72"/>
      <c r="B227" s="72"/>
      <c r="C227" s="72"/>
      <c r="D227" s="72"/>
      <c r="E227" s="72"/>
      <c r="F227" s="72"/>
      <c r="G227" s="72"/>
      <c r="H227" s="72"/>
      <c r="I227" s="72"/>
      <c r="J227" s="72"/>
      <c r="K227" s="72"/>
      <c r="L227" s="72"/>
    </row>
    <row r="228" spans="1:12" ht="15.75" customHeight="1" x14ac:dyDescent="0.15">
      <c r="A228" s="72"/>
      <c r="B228" s="72"/>
      <c r="C228" s="72"/>
      <c r="D228" s="72"/>
      <c r="E228" s="72"/>
      <c r="F228" s="72"/>
      <c r="G228" s="72"/>
      <c r="H228" s="72"/>
      <c r="I228" s="72"/>
      <c r="J228" s="72"/>
      <c r="K228" s="72"/>
      <c r="L228" s="72"/>
    </row>
    <row r="229" spans="1:12" ht="15.75" customHeight="1" x14ac:dyDescent="0.15">
      <c r="A229" s="72"/>
      <c r="B229" s="72"/>
      <c r="C229" s="72"/>
      <c r="D229" s="72"/>
      <c r="E229" s="72"/>
      <c r="F229" s="72"/>
      <c r="G229" s="72"/>
      <c r="H229" s="72"/>
      <c r="I229" s="72"/>
      <c r="J229" s="72"/>
      <c r="K229" s="72"/>
      <c r="L229" s="72"/>
    </row>
    <row r="230" spans="1:12" ht="15.75" customHeight="1" x14ac:dyDescent="0.15">
      <c r="A230" s="72"/>
      <c r="B230" s="72"/>
      <c r="C230" s="72"/>
      <c r="D230" s="72"/>
      <c r="E230" s="72"/>
      <c r="F230" s="72"/>
      <c r="G230" s="72"/>
      <c r="H230" s="72"/>
      <c r="I230" s="72"/>
      <c r="J230" s="72"/>
      <c r="K230" s="72"/>
      <c r="L230" s="72"/>
    </row>
    <row r="231" spans="1:12" ht="15.75" customHeight="1" x14ac:dyDescent="0.15">
      <c r="A231" s="72"/>
      <c r="B231" s="72"/>
      <c r="C231" s="72"/>
      <c r="D231" s="72"/>
      <c r="E231" s="72"/>
      <c r="F231" s="72"/>
      <c r="G231" s="72"/>
      <c r="H231" s="72"/>
      <c r="I231" s="72"/>
      <c r="J231" s="72"/>
      <c r="K231" s="72"/>
      <c r="L231" s="72"/>
    </row>
    <row r="232" spans="1:12" ht="15.75" customHeight="1" x14ac:dyDescent="0.15">
      <c r="A232" s="72"/>
      <c r="B232" s="72"/>
      <c r="C232" s="72"/>
      <c r="D232" s="72"/>
      <c r="E232" s="72"/>
      <c r="F232" s="72"/>
      <c r="G232" s="72"/>
      <c r="H232" s="72"/>
      <c r="I232" s="72"/>
      <c r="J232" s="72"/>
      <c r="K232" s="72"/>
      <c r="L232" s="72"/>
    </row>
    <row r="233" spans="1:12" ht="15.75" customHeight="1" x14ac:dyDescent="0.15">
      <c r="A233" s="72"/>
      <c r="B233" s="72"/>
      <c r="C233" s="72"/>
      <c r="D233" s="72"/>
      <c r="E233" s="72"/>
      <c r="F233" s="72"/>
      <c r="G233" s="72"/>
      <c r="H233" s="72"/>
      <c r="I233" s="72"/>
      <c r="J233" s="72"/>
      <c r="K233" s="72"/>
      <c r="L233" s="72"/>
    </row>
    <row r="234" spans="1:12" ht="15.75" customHeight="1" x14ac:dyDescent="0.15">
      <c r="A234" s="72"/>
      <c r="B234" s="72"/>
      <c r="C234" s="72"/>
      <c r="D234" s="72"/>
      <c r="E234" s="72"/>
      <c r="F234" s="72"/>
      <c r="G234" s="72"/>
      <c r="H234" s="72"/>
      <c r="I234" s="72"/>
      <c r="J234" s="72"/>
      <c r="K234" s="72"/>
      <c r="L234" s="72"/>
    </row>
    <row r="235" spans="1:12" ht="15.75" customHeight="1" x14ac:dyDescent="0.15">
      <c r="A235" s="72"/>
      <c r="B235" s="72"/>
      <c r="C235" s="72"/>
      <c r="D235" s="72"/>
      <c r="E235" s="72"/>
      <c r="F235" s="72"/>
      <c r="G235" s="72"/>
      <c r="H235" s="72"/>
      <c r="I235" s="72"/>
      <c r="J235" s="72"/>
      <c r="K235" s="72"/>
      <c r="L235" s="72"/>
    </row>
    <row r="236" spans="1:12" ht="15.75" customHeight="1" x14ac:dyDescent="0.15">
      <c r="A236" s="72"/>
      <c r="B236" s="72"/>
      <c r="C236" s="72"/>
      <c r="D236" s="72"/>
      <c r="E236" s="72"/>
      <c r="F236" s="72"/>
      <c r="G236" s="72"/>
      <c r="H236" s="72"/>
      <c r="I236" s="72"/>
      <c r="J236" s="72"/>
      <c r="K236" s="72"/>
      <c r="L236" s="72"/>
    </row>
    <row r="237" spans="1:12" ht="15.75" customHeight="1" x14ac:dyDescent="0.15">
      <c r="A237" s="72"/>
      <c r="B237" s="72"/>
      <c r="C237" s="72"/>
      <c r="D237" s="72"/>
      <c r="E237" s="72"/>
      <c r="F237" s="72"/>
      <c r="G237" s="72"/>
      <c r="H237" s="72"/>
      <c r="I237" s="72"/>
      <c r="J237" s="72"/>
      <c r="K237" s="72"/>
      <c r="L237" s="72"/>
    </row>
    <row r="238" spans="1:12" ht="15.75" customHeight="1" x14ac:dyDescent="0.15">
      <c r="A238" s="72"/>
      <c r="B238" s="72"/>
      <c r="C238" s="72"/>
      <c r="D238" s="72"/>
      <c r="E238" s="72"/>
      <c r="F238" s="72"/>
      <c r="G238" s="72"/>
      <c r="H238" s="72"/>
      <c r="I238" s="72"/>
      <c r="J238" s="72"/>
      <c r="K238" s="72"/>
      <c r="L238" s="72"/>
    </row>
    <row r="239" spans="1:12" ht="15.75" customHeight="1" x14ac:dyDescent="0.15">
      <c r="A239" s="72"/>
      <c r="B239" s="72"/>
      <c r="C239" s="72"/>
      <c r="D239" s="72"/>
      <c r="E239" s="72"/>
      <c r="F239" s="72"/>
      <c r="G239" s="72"/>
      <c r="H239" s="72"/>
      <c r="I239" s="72"/>
      <c r="J239" s="72"/>
      <c r="K239" s="72"/>
      <c r="L239" s="72"/>
    </row>
    <row r="240" spans="1:12" ht="15.75" customHeight="1" x14ac:dyDescent="0.15">
      <c r="A240" s="72"/>
      <c r="B240" s="72"/>
      <c r="C240" s="72"/>
      <c r="D240" s="72"/>
      <c r="E240" s="72"/>
      <c r="F240" s="72"/>
      <c r="G240" s="72"/>
      <c r="H240" s="72"/>
      <c r="I240" s="72"/>
      <c r="J240" s="72"/>
      <c r="K240" s="72"/>
      <c r="L240" s="72"/>
    </row>
    <row r="241" spans="1:12" ht="15.75" customHeight="1" x14ac:dyDescent="0.15">
      <c r="A241" s="72"/>
      <c r="B241" s="72"/>
      <c r="C241" s="72"/>
      <c r="D241" s="72"/>
      <c r="E241" s="72"/>
      <c r="F241" s="72"/>
      <c r="G241" s="72"/>
      <c r="H241" s="72"/>
      <c r="I241" s="72"/>
      <c r="J241" s="72"/>
      <c r="K241" s="72"/>
      <c r="L241" s="72"/>
    </row>
    <row r="242" spans="1:12" ht="15.75" customHeight="1" x14ac:dyDescent="0.15">
      <c r="A242" s="72"/>
      <c r="B242" s="72"/>
      <c r="C242" s="72"/>
      <c r="D242" s="72"/>
      <c r="E242" s="72"/>
      <c r="F242" s="72"/>
      <c r="G242" s="72"/>
      <c r="H242" s="72"/>
      <c r="I242" s="72"/>
      <c r="J242" s="72"/>
      <c r="K242" s="72"/>
      <c r="L242" s="72"/>
    </row>
    <row r="243" spans="1:12" ht="15.75" customHeight="1" x14ac:dyDescent="0.15">
      <c r="A243" s="72"/>
      <c r="B243" s="72"/>
      <c r="C243" s="72"/>
      <c r="D243" s="72"/>
      <c r="E243" s="72"/>
      <c r="F243" s="72"/>
      <c r="G243" s="72"/>
      <c r="H243" s="72"/>
      <c r="I243" s="72"/>
      <c r="J243" s="72"/>
      <c r="K243" s="72"/>
      <c r="L243" s="72"/>
    </row>
    <row r="244" spans="1:12" ht="15.75" customHeight="1" x14ac:dyDescent="0.15">
      <c r="A244" s="72"/>
      <c r="B244" s="72"/>
      <c r="C244" s="72"/>
      <c r="D244" s="72"/>
      <c r="E244" s="72"/>
      <c r="F244" s="72"/>
      <c r="G244" s="72"/>
      <c r="H244" s="72"/>
      <c r="I244" s="72"/>
      <c r="J244" s="72"/>
      <c r="K244" s="72"/>
      <c r="L244" s="72"/>
    </row>
    <row r="245" spans="1:12" ht="15.75" customHeight="1" x14ac:dyDescent="0.15">
      <c r="A245" s="72"/>
      <c r="B245" s="72"/>
      <c r="C245" s="72"/>
      <c r="D245" s="72"/>
      <c r="E245" s="72"/>
      <c r="F245" s="72"/>
      <c r="G245" s="72"/>
      <c r="H245" s="72"/>
      <c r="I245" s="72"/>
      <c r="J245" s="72"/>
      <c r="K245" s="72"/>
      <c r="L245" s="72"/>
    </row>
    <row r="246" spans="1:12" ht="15.75" customHeight="1" x14ac:dyDescent="0.15">
      <c r="A246" s="72"/>
      <c r="B246" s="72"/>
      <c r="C246" s="72"/>
      <c r="D246" s="72"/>
      <c r="E246" s="72"/>
      <c r="F246" s="72"/>
      <c r="G246" s="72"/>
      <c r="H246" s="72"/>
      <c r="I246" s="72"/>
      <c r="J246" s="72"/>
      <c r="K246" s="72"/>
      <c r="L246" s="72"/>
    </row>
    <row r="247" spans="1:12" ht="15.75" customHeight="1" x14ac:dyDescent="0.15">
      <c r="A247" s="72"/>
      <c r="B247" s="72"/>
      <c r="C247" s="72"/>
      <c r="D247" s="72"/>
      <c r="E247" s="72"/>
      <c r="F247" s="72"/>
      <c r="G247" s="72"/>
      <c r="H247" s="72"/>
      <c r="I247" s="72"/>
      <c r="J247" s="72"/>
      <c r="K247" s="72"/>
      <c r="L247" s="72"/>
    </row>
    <row r="248" spans="1:12" ht="15.75" customHeight="1" x14ac:dyDescent="0.15"/>
    <row r="249" spans="1:12" ht="15.75" customHeight="1" x14ac:dyDescent="0.15"/>
    <row r="250" spans="1:12" ht="15.75" customHeight="1" x14ac:dyDescent="0.15"/>
    <row r="251" spans="1:12" ht="15.75" customHeight="1" x14ac:dyDescent="0.15"/>
    <row r="252" spans="1:12" ht="15.75" customHeight="1" x14ac:dyDescent="0.15"/>
    <row r="253" spans="1:12" ht="15.75" customHeight="1" x14ac:dyDescent="0.15"/>
    <row r="254" spans="1:12" ht="15.75" customHeight="1" x14ac:dyDescent="0.15"/>
    <row r="255" spans="1:12" ht="15.75" customHeight="1" x14ac:dyDescent="0.15"/>
    <row r="256" spans="1:12"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customSheetViews>
    <customSheetView guid="{17F2E818-2F58-F544-A1D2-F3437437E4D8}" showGridLines="0" hiddenRows="1" state="hidden">
      <pageMargins left="0.7" right="0.7" top="0.75" bottom="0.75" header="0" footer="0"/>
      <pageSetup orientation="landscape"/>
    </customSheetView>
  </customSheetViews>
  <mergeCells count="3">
    <mergeCell ref="B1:D1"/>
    <mergeCell ref="E1:G1"/>
    <mergeCell ref="H1:J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GAAP P&amp;L</vt:lpstr>
      <vt:lpstr>Sheet3</vt:lpstr>
      <vt:lpstr>GAAP to NG Recon </vt:lpstr>
      <vt:lpstr>GAAP to NG Recon</vt:lpstr>
      <vt:lpstr>Copy of Balance Sheets</vt:lpstr>
      <vt:lpstr>Selected Financial Highlights</vt:lpstr>
      <vt:lpstr>Cash Flow_Original DO NOT USE</vt:lpstr>
      <vt:lpstr>Q221 Pre-Close YTD 4 Quarters</vt:lpstr>
      <vt:lpstr>Q221 Pre-Close Q3 and Q4 Compa</vt:lpstr>
      <vt:lpstr>'GAAP to NG Recon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Spires, Jason</dc:creator>
  <cp:lastModifiedBy>Eva Leung</cp:lastModifiedBy>
  <dcterms:created xsi:type="dcterms:W3CDTF">2021-03-05T03:28:05Z</dcterms:created>
  <dcterms:modified xsi:type="dcterms:W3CDTF">2024-09-02T23:12:04Z</dcterms:modified>
</cp:coreProperties>
</file>